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LICITACIONES\Licitaciones 2024\CS-2025 5101 0001 HOSPITAL MÁLAGA\PLIEGOS\"/>
    </mc:Choice>
  </mc:AlternateContent>
  <xr:revisionPtr revIDLastSave="0" documentId="13_ncr:1_{1480B556-E253-4997-ACD5-88C646A2BFE7}" xr6:coauthVersionLast="47" xr6:coauthVersionMax="47" xr10:uidLastSave="{00000000-0000-0000-0000-000000000000}"/>
  <bookViews>
    <workbookView xWindow="28680" yWindow="-120" windowWidth="29040" windowHeight="15840" xr2:uid="{6A362EC4-432D-4105-B2DA-227A5F3A1565}"/>
  </bookViews>
  <sheets>
    <sheet name="Hoja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2" i="1" l="1"/>
  <c r="F121" i="1"/>
  <c r="F120" i="1"/>
  <c r="F119" i="1"/>
  <c r="F118" i="1"/>
  <c r="F117" i="1"/>
  <c r="F115" i="1"/>
  <c r="F114" i="1"/>
  <c r="F113" i="1"/>
  <c r="F112" i="1"/>
  <c r="F111" i="1"/>
  <c r="F110" i="1"/>
  <c r="F109" i="1"/>
  <c r="F108" i="1"/>
  <c r="F107" i="1"/>
  <c r="F105" i="1"/>
  <c r="F104" i="1"/>
  <c r="F103" i="1"/>
  <c r="F102" i="1"/>
  <c r="F101" i="1"/>
  <c r="F100" i="1"/>
  <c r="F99" i="1"/>
  <c r="F98" i="1"/>
  <c r="F97" i="1"/>
  <c r="F95" i="1"/>
  <c r="F94" i="1"/>
  <c r="F93" i="1"/>
  <c r="F92" i="1"/>
  <c r="F91" i="1"/>
  <c r="F90" i="1"/>
  <c r="F89" i="1"/>
  <c r="F88" i="1"/>
  <c r="F87" i="1"/>
  <c r="F84" i="1"/>
  <c r="F83" i="1"/>
  <c r="F82" i="1"/>
  <c r="F81" i="1"/>
  <c r="F80" i="1"/>
  <c r="F79" i="1"/>
  <c r="F78" i="1"/>
  <c r="F77" i="1"/>
  <c r="F76" i="1"/>
  <c r="F74" i="1"/>
  <c r="F73" i="1"/>
  <c r="F72" i="1"/>
  <c r="F71" i="1"/>
  <c r="F70" i="1"/>
  <c r="F69" i="1"/>
  <c r="F68" i="1"/>
  <c r="F67" i="1"/>
  <c r="F66" i="1"/>
  <c r="F63" i="1"/>
  <c r="F62" i="1"/>
  <c r="F60" i="1"/>
  <c r="F59" i="1"/>
  <c r="F58" i="1"/>
  <c r="F57" i="1"/>
  <c r="F55" i="1"/>
  <c r="F54" i="1"/>
  <c r="F53" i="1"/>
  <c r="F52" i="1"/>
  <c r="F51" i="1"/>
  <c r="F50" i="1"/>
  <c r="F49" i="1"/>
  <c r="F48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4" i="1"/>
  <c r="F13" i="1"/>
  <c r="F12" i="1"/>
  <c r="F10" i="1"/>
  <c r="F9" i="1"/>
  <c r="F7" i="1"/>
  <c r="F6" i="1"/>
  <c r="C6" i="1"/>
  <c r="D6" i="1"/>
  <c r="C7" i="1"/>
  <c r="D7" i="1"/>
  <c r="C9" i="1"/>
  <c r="D9" i="1"/>
  <c r="C10" i="1"/>
  <c r="D10" i="1"/>
  <c r="C12" i="1"/>
  <c r="C13" i="1"/>
  <c r="D13" i="1"/>
  <c r="C14" i="1"/>
  <c r="D14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D24" i="1"/>
  <c r="C25" i="1"/>
  <c r="D25" i="1"/>
  <c r="C26" i="1"/>
  <c r="D26" i="1"/>
  <c r="D27" i="1"/>
  <c r="D28" i="1"/>
  <c r="D29" i="1"/>
  <c r="D30" i="1"/>
  <c r="C31" i="1"/>
  <c r="D31" i="1"/>
  <c r="C32" i="1"/>
  <c r="D32" i="1"/>
  <c r="C33" i="1"/>
  <c r="D33" i="1"/>
  <c r="D35" i="1"/>
  <c r="C36" i="1"/>
  <c r="D36" i="1"/>
  <c r="C37" i="1"/>
  <c r="D37" i="1"/>
  <c r="C38" i="1"/>
  <c r="D38" i="1"/>
  <c r="C39" i="1"/>
  <c r="D39" i="1"/>
  <c r="D40" i="1"/>
  <c r="C41" i="1"/>
  <c r="D41" i="1"/>
  <c r="C42" i="1"/>
  <c r="D42" i="1"/>
  <c r="C43" i="1"/>
  <c r="D43" i="1"/>
  <c r="C44" i="1"/>
  <c r="D44" i="1"/>
  <c r="D45" i="1"/>
  <c r="C46" i="1"/>
  <c r="D46" i="1"/>
  <c r="C48" i="1"/>
  <c r="C49" i="1"/>
  <c r="D49" i="1"/>
  <c r="C50" i="1"/>
  <c r="D50" i="1"/>
  <c r="D51" i="1"/>
  <c r="D52" i="1"/>
  <c r="D53" i="1"/>
  <c r="D54" i="1"/>
  <c r="C55" i="1"/>
  <c r="D55" i="1"/>
  <c r="C57" i="1"/>
  <c r="C58" i="1"/>
  <c r="C59" i="1"/>
  <c r="C60" i="1"/>
  <c r="C62" i="1"/>
  <c r="C63" i="1"/>
  <c r="C66" i="1"/>
  <c r="C67" i="1"/>
  <c r="C68" i="1"/>
  <c r="C69" i="1"/>
  <c r="C70" i="1"/>
  <c r="C71" i="1"/>
  <c r="C72" i="1"/>
  <c r="C73" i="1"/>
  <c r="C74" i="1"/>
  <c r="C76" i="1"/>
  <c r="C77" i="1"/>
  <c r="C78" i="1"/>
  <c r="C79" i="1"/>
  <c r="C80" i="1"/>
  <c r="C81" i="1"/>
  <c r="C82" i="1"/>
  <c r="C83" i="1"/>
  <c r="C84" i="1"/>
  <c r="C87" i="1"/>
  <c r="C88" i="1"/>
  <c r="C89" i="1"/>
  <c r="C90" i="1"/>
  <c r="C91" i="1"/>
  <c r="C92" i="1"/>
  <c r="C93" i="1"/>
  <c r="C94" i="1"/>
  <c r="C95" i="1"/>
  <c r="C97" i="1"/>
  <c r="C98" i="1"/>
  <c r="C99" i="1"/>
  <c r="C100" i="1"/>
  <c r="C101" i="1"/>
  <c r="C102" i="1"/>
  <c r="C103" i="1"/>
  <c r="C104" i="1"/>
  <c r="C105" i="1"/>
  <c r="C107" i="1"/>
  <c r="C108" i="1"/>
  <c r="C109" i="1"/>
  <c r="C110" i="1"/>
  <c r="C111" i="1"/>
  <c r="C112" i="1"/>
  <c r="C113" i="1"/>
  <c r="C114" i="1"/>
  <c r="C115" i="1"/>
  <c r="C117" i="1"/>
  <c r="C118" i="1"/>
  <c r="C119" i="1"/>
  <c r="C120" i="1"/>
  <c r="C121" i="1"/>
  <c r="C122" i="1"/>
  <c r="F123" i="1" l="1"/>
  <c r="C129" i="1" s="1"/>
</calcChain>
</file>

<file path=xl/sharedStrings.xml><?xml version="1.0" encoding="utf-8"?>
<sst xmlns="http://schemas.openxmlformats.org/spreadsheetml/2006/main" count="127" uniqueCount="118">
  <si>
    <t>(A) Estimación consumo 2 años</t>
  </si>
  <si>
    <t>(B) Precio Max Unitario</t>
  </si>
  <si>
    <t>(C)Oferta economica unitaria</t>
  </si>
  <si>
    <t>Precio contrato (C*A)</t>
  </si>
  <si>
    <t>FORFAIT URGENCIAS                                                                                                                                        (Incluye: honorarios médicos, las curas, suturas, inyectables, radiología convencional, medicación administrada, analítica básica y ECG en caso de ser necesario, así como cualquier otra actuación médica, incluida consulta de especialista o prueba que sea precisa para la correcta asistencia de urgencias al paciente)</t>
  </si>
  <si>
    <t>REHABILITACIÓN</t>
  </si>
  <si>
    <t>CONSULTAS</t>
  </si>
  <si>
    <t>CONSULTA ESPECIALISTA (PRIMERA CONSULTA)</t>
  </si>
  <si>
    <t>REVISION ESPECIALISTA (CONSULTA SUCESIVA)</t>
  </si>
  <si>
    <t xml:space="preserve">CURAS </t>
  </si>
  <si>
    <t>CURAS PEQUEÑA (incluye materiales y medicación)</t>
  </si>
  <si>
    <t>CURA MEDIANA  (incluye materiales y medicación)</t>
  </si>
  <si>
    <t>CURA GRANDE  (incluye materiales y medicación)</t>
  </si>
  <si>
    <t>PRUEBAS DIAGNOSTICAS</t>
  </si>
  <si>
    <t>RESONANCIA MAGNETICA</t>
  </si>
  <si>
    <t>RESONANCIA CARDIACA</t>
  </si>
  <si>
    <t>RESONANCIA CARDIACA CON CONTRASTE</t>
  </si>
  <si>
    <t>RESONANCIA CARDIACA TEST MYOSTRAIN</t>
  </si>
  <si>
    <t>RX SIMPLE</t>
  </si>
  <si>
    <t xml:space="preserve">RX SIMPLE  ( 2º proy) </t>
  </si>
  <si>
    <t>TAC</t>
  </si>
  <si>
    <t>TAC CONTRASTE</t>
  </si>
  <si>
    <t>ANGIOTAC</t>
  </si>
  <si>
    <t>ECOGRAFIA</t>
  </si>
  <si>
    <t>ECODOPPLER</t>
  </si>
  <si>
    <t>ECOCARDIOGRAMA</t>
  </si>
  <si>
    <t>ELECTROENCEFALOGRAMA</t>
  </si>
  <si>
    <t>ELECTROCARDIOGRAMA</t>
  </si>
  <si>
    <t>ELECTROMIOGRAMA</t>
  </si>
  <si>
    <t>ERGOMETRIA</t>
  </si>
  <si>
    <t>GAMMAGRAFIA OSEA</t>
  </si>
  <si>
    <t>DENSIOMETRIA</t>
  </si>
  <si>
    <t>HOLTER DINAMICO</t>
  </si>
  <si>
    <t>BLOQUEO DEL NERVIO OCCIPITAL MAYOR</t>
  </si>
  <si>
    <t>AUDIOMETRIA</t>
  </si>
  <si>
    <t>ESPIROMETRÍA SIMPLE</t>
  </si>
  <si>
    <t>ESPIROMETRÍA FORZADA</t>
  </si>
  <si>
    <t>ORTOPANTOMOGRAFIA</t>
  </si>
  <si>
    <t>POTENCIALES AUDITIVOS</t>
  </si>
  <si>
    <t>NISTAMOGRAFIA PARA MAREOS</t>
  </si>
  <si>
    <t>PRUEBA DE ESFUERZO</t>
  </si>
  <si>
    <t>PRUEBA EPICUTANEA ALERGOLOGIA</t>
  </si>
  <si>
    <t>PLETISMOGRAFIA</t>
  </si>
  <si>
    <t>TEST DE LA MARCHA</t>
  </si>
  <si>
    <t>PRUEBAS VESTIBULARES</t>
  </si>
  <si>
    <t>ANALITICAS</t>
  </si>
  <si>
    <t>PERFIL PREOPERATORIO</t>
  </si>
  <si>
    <t>PERFIL BIOLOGICO</t>
  </si>
  <si>
    <t>HEMOGRAMA COMPLETO</t>
  </si>
  <si>
    <t>PERFIL RESPIRATORIO</t>
  </si>
  <si>
    <t>PERFIL HEPATICO</t>
  </si>
  <si>
    <t>PERFIL CARDIACO</t>
  </si>
  <si>
    <t>PERFIL REUMATOLOGICO</t>
  </si>
  <si>
    <t>ANALITICA BASICA (HEMOGRAMA COMPLETO Y ORINA STARNDARD)</t>
  </si>
  <si>
    <t>INTERVENCIONES QUIRURGICAS</t>
  </si>
  <si>
    <t>PREOPERATORIO                                                                                                                                            Incluye: Visita preanestésica, Rx.torax, Electrocardiograma, Hemograma, Tiempo de Protrombina, Indice de Quit, APTT, Sodio, Potasio, Fibrinogeno, Glucosa, Urea, Creatinina</t>
  </si>
  <si>
    <t>ESTACIA EN PLANTA</t>
  </si>
  <si>
    <t>ESTANCIA EN UCI</t>
  </si>
  <si>
    <t>HOSPITAL DE DIA</t>
  </si>
  <si>
    <t>FORFAIT INTERVENCIONES QUIRURGICAS MAS HABITUALES</t>
  </si>
  <si>
    <t>COLECISTECTOMIA LAPAROSCOPICA</t>
  </si>
  <si>
    <t>HERNIOPLASTIA INGUINAL</t>
  </si>
  <si>
    <t>INTERVENCIONES QUIRURGICAS CON MEDIOS AJENOS A CESMA</t>
  </si>
  <si>
    <r>
      <rPr>
        <u/>
        <sz val="10"/>
        <rFont val="Calibri"/>
        <family val="2"/>
      </rPr>
      <t xml:space="preserve"> FORFAIT I.I.Q.Q. CON MEDIOS AJENOS</t>
    </r>
    <r>
      <rPr>
        <b/>
        <u/>
        <sz val="10"/>
        <rFont val="Calibri"/>
        <family val="2"/>
      </rPr>
      <t xml:space="preserve"> </t>
    </r>
    <r>
      <rPr>
        <b/>
        <sz val="10"/>
        <rFont val="Calibri"/>
        <family val="2"/>
      </rPr>
      <t>Incluye;</t>
    </r>
    <r>
      <rPr>
        <sz val="10"/>
        <rFont val="Calibri"/>
        <family val="2"/>
      </rPr>
      <t xml:space="preserve"> Derechos de quirófano - Honorarios medicos anestesia - Ayudantia - Medicación quirófano - Fungibles - Aparataje quirófano - </t>
    </r>
    <r>
      <rPr>
        <b/>
        <sz val="10"/>
        <rFont val="Calibri"/>
        <family val="2"/>
      </rPr>
      <t>Excluye;</t>
    </r>
    <r>
      <rPr>
        <sz val="10"/>
        <rFont val="Calibri"/>
        <family val="2"/>
      </rPr>
      <t xml:space="preserve"> Osteosintesis implantable - Banco tejidos, honorarios médicos cirujano.</t>
    </r>
  </si>
  <si>
    <t>FORFAIT I.Q. GRUPO 0</t>
  </si>
  <si>
    <t>FORFAIT I.Q. GRUPO 1</t>
  </si>
  <si>
    <t>FORFAIT I.Q. GRUPO 2</t>
  </si>
  <si>
    <t>FORFAIT I.Q. GRUPO 3</t>
  </si>
  <si>
    <t>FORFAIT I.Q. GRUPO 4</t>
  </si>
  <si>
    <t>FORFAIT I.Q. GRUPO 5</t>
  </si>
  <si>
    <t>FORFAIT I.Q. GRUPO 6</t>
  </si>
  <si>
    <t>FORFAIT I.Q. GRUPO 7</t>
  </si>
  <si>
    <t>FORFAIT I.Q. GRUPO 8</t>
  </si>
  <si>
    <t>HONORARIOS MÉDICOS I.I.Q.Q. MEDIOS AJENOS</t>
  </si>
  <si>
    <t>H.H.M.M. GRUPO 0</t>
  </si>
  <si>
    <t>H.H.M.M. GRUPO 1</t>
  </si>
  <si>
    <t>H.H.M.M. GRUPO 2</t>
  </si>
  <si>
    <t>H.H.M.M. GRUPO 3</t>
  </si>
  <si>
    <t>H.H.M.M. GRUPO 4</t>
  </si>
  <si>
    <t>H.H.M.M. GRUPO 5</t>
  </si>
  <si>
    <t>H.H.M.M. GRUPO 6</t>
  </si>
  <si>
    <t>H.H.M.M. GRUPO 7</t>
  </si>
  <si>
    <t>H.H.M.M. GRUPO 8</t>
  </si>
  <si>
    <t>INTERVENCIONES QUIRURGICAS CON MEDIOS PROPIOS DE CESMA</t>
  </si>
  <si>
    <r>
      <rPr>
        <u/>
        <sz val="10"/>
        <rFont val="Calibri"/>
        <family val="2"/>
      </rPr>
      <t xml:space="preserve"> FORFAIT I.I.Q.Q. CON MEDIOS DE CESMA</t>
    </r>
    <r>
      <rPr>
        <b/>
        <u/>
        <sz val="10"/>
        <rFont val="Calibri"/>
        <family val="2"/>
      </rPr>
      <t xml:space="preserve"> </t>
    </r>
    <r>
      <rPr>
        <b/>
        <sz val="10"/>
        <rFont val="Calibri"/>
        <family val="2"/>
      </rPr>
      <t>Incluye;</t>
    </r>
    <r>
      <rPr>
        <sz val="10"/>
        <rFont val="Calibri"/>
        <family val="2"/>
      </rPr>
      <t xml:space="preserve"> Derechos de quirófano - Ayudantia - Medicación quirófano - Fungibles - Aparataje quirófano - </t>
    </r>
    <r>
      <rPr>
        <b/>
        <sz val="10"/>
        <rFont val="Calibri"/>
        <family val="2"/>
      </rPr>
      <t>Excluye</t>
    </r>
    <r>
      <rPr>
        <sz val="10"/>
        <rFont val="Calibri"/>
        <family val="2"/>
      </rPr>
      <t>; Honorarios cirujano, ayudantía e instrumentación, anestesia, Osteosintesis implantable - Banco tejidos</t>
    </r>
  </si>
  <si>
    <t>AYUDANTIA</t>
  </si>
  <si>
    <t>AYUDANTIA GRUPO 0</t>
  </si>
  <si>
    <t>AYUDANTIA GRUPO 1</t>
  </si>
  <si>
    <t>AYUDANTIA GRUPO 2</t>
  </si>
  <si>
    <t>AYUDANTIA GRUPO 3</t>
  </si>
  <si>
    <t>AYUDANTIA GRUPO 4</t>
  </si>
  <si>
    <t>AYUDANTIA GRUPO 5</t>
  </si>
  <si>
    <t>AYUDANTIA GRUPO 6</t>
  </si>
  <si>
    <t>AYUDANTIA GRUPO 7</t>
  </si>
  <si>
    <t>AYUDANTIA GRUPO 8</t>
  </si>
  <si>
    <t>INSTRUMENTACION</t>
  </si>
  <si>
    <t>INSTRUMENTACION GRUPO 0</t>
  </si>
  <si>
    <t>INSTRUMENTACION GRUPO 1</t>
  </si>
  <si>
    <t>INSTRUMENTACION GRUPO 2</t>
  </si>
  <si>
    <t>INSTRUMENTACION GRUPO 3</t>
  </si>
  <si>
    <t>INSTRUMENTACION GRUPO 4</t>
  </si>
  <si>
    <t>INSTRUMENTACION GRUPO 5</t>
  </si>
  <si>
    <t>INSTRUMENTACION GRUPO 6</t>
  </si>
  <si>
    <t>INSTRUMENTACION GRUPO 7</t>
  </si>
  <si>
    <t>INSTRUMENTACION GRUPO 8</t>
  </si>
  <si>
    <t>HONORARIOS ANTESTESISTA - Solo para casos en los que Cesma no aporte su equipo</t>
  </si>
  <si>
    <t>HONORARIOS ANESTESISTA GRUPO 1</t>
  </si>
  <si>
    <t>HONORARIOS ANESTESISTA GRUPO 2</t>
  </si>
  <si>
    <t>HONORARIOS ANESTESISTA GRUPO 3</t>
  </si>
  <si>
    <t>HONORARIOS ANESTESISTA GRUPO 4</t>
  </si>
  <si>
    <t>HONORARIOS ANESTESISTA GRUPO 5</t>
  </si>
  <si>
    <t>HONORARIOS ANESTESISTA GRUPO 6</t>
  </si>
  <si>
    <t>TOTAL C*A</t>
  </si>
  <si>
    <t>IMPORTE</t>
  </si>
  <si>
    <t>MATERIAL SANITARIO, MATERIAL DE OSTEOSINTESIS/OTROS CONCEPTOS NO PREVISTO EN LISTADO DE PRECIOS UNITARIOS</t>
  </si>
  <si>
    <t>IMPORTE OFERTA ECONOMICA 2 Años</t>
  </si>
  <si>
    <t>(TOTAL C*A) + (OFERTA ECONÓMICA MATERIAL SANITARIO/OTROS CONCEPTOS NO PREVISTO EN LISTADO PRECIOS UNITARIOS</t>
  </si>
  <si>
    <t>ANEXO I BIS. DESGLOSE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</si>
</sst>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8"/>
      <name val="Calibri"/>
      <family val="2"/>
    </font>
    <font>
      <b/>
      <sz val="12"/>
      <name val="Calibri"/>
      <family val="2"/>
    </font>
    <font>
      <u/>
      <sz val="10"/>
      <name val="Calibri"/>
      <family val="2"/>
    </font>
    <font>
      <b/>
      <u/>
      <sz val="10"/>
      <name val="Calibri"/>
      <family val="2"/>
    </font>
    <font>
      <sz val="10"/>
      <color theme="1"/>
      <name val="Calibri"/>
      <family val="2"/>
      <scheme val="minor"/>
    </font>
    <font>
      <b/>
      <sz val="11"/>
      <name val="Calibri"/>
      <family val="2"/>
    </font>
    <font>
      <sz val="1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3" fillId="3" borderId="3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3" xfId="0" applyFont="1" applyFill="1" applyBorder="1" applyAlignment="1" applyProtection="1">
      <alignment horizontal="right" vertical="center"/>
      <protection locked="0"/>
    </xf>
    <xf numFmtId="0" fontId="3" fillId="3" borderId="5" xfId="0" applyFont="1" applyFill="1" applyBorder="1" applyAlignment="1" applyProtection="1">
      <alignment horizontal="right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right" vertical="center"/>
      <protection locked="0"/>
    </xf>
    <xf numFmtId="0" fontId="3" fillId="3" borderId="7" xfId="0" applyFont="1" applyFill="1" applyBorder="1" applyAlignment="1" applyProtection="1">
      <alignment horizontal="right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3" borderId="3" xfId="0" applyFont="1" applyFill="1" applyBorder="1" applyAlignment="1" applyProtection="1">
      <alignment horizontal="center" vertical="center"/>
    </xf>
    <xf numFmtId="8" fontId="3" fillId="3" borderId="3" xfId="0" applyNumberFormat="1" applyFont="1" applyFill="1" applyBorder="1" applyAlignment="1" applyProtection="1">
      <alignment horizontal="right" vertical="center"/>
    </xf>
    <xf numFmtId="0" fontId="3" fillId="4" borderId="4" xfId="0" applyFont="1" applyFill="1" applyBorder="1" applyAlignment="1" applyProtection="1">
      <alignment horizontal="left" vertical="center"/>
    </xf>
    <xf numFmtId="0" fontId="3" fillId="4" borderId="5" xfId="0" applyFont="1" applyFill="1" applyBorder="1" applyAlignment="1" applyProtection="1">
      <alignment horizontal="center" vertical="center"/>
    </xf>
    <xf numFmtId="8" fontId="3" fillId="4" borderId="5" xfId="0" applyNumberFormat="1" applyFont="1" applyFill="1" applyBorder="1" applyAlignment="1" applyProtection="1">
      <alignment horizontal="right" vertical="center"/>
    </xf>
    <xf numFmtId="0" fontId="4" fillId="2" borderId="13" xfId="0" applyFont="1" applyFill="1" applyBorder="1" applyAlignment="1" applyProtection="1">
      <alignment horizontal="center" vertical="center"/>
    </xf>
    <xf numFmtId="0" fontId="4" fillId="2" borderId="14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left" vertical="center"/>
    </xf>
    <xf numFmtId="0" fontId="3" fillId="4" borderId="3" xfId="0" applyFont="1" applyFill="1" applyBorder="1" applyAlignment="1" applyProtection="1">
      <alignment horizontal="center" vertical="center"/>
    </xf>
    <xf numFmtId="8" fontId="3" fillId="4" borderId="3" xfId="0" applyNumberFormat="1" applyFont="1" applyFill="1" applyBorder="1" applyAlignment="1" applyProtection="1">
      <alignment horizontal="right" vertical="center"/>
    </xf>
    <xf numFmtId="0" fontId="3" fillId="3" borderId="4" xfId="0" applyFont="1" applyFill="1" applyBorder="1" applyAlignment="1" applyProtection="1">
      <alignment horizontal="left" vertical="center"/>
    </xf>
    <xf numFmtId="0" fontId="3" fillId="3" borderId="5" xfId="0" applyFont="1" applyFill="1" applyBorder="1" applyAlignment="1" applyProtection="1">
      <alignment horizontal="center" vertical="center"/>
    </xf>
    <xf numFmtId="8" fontId="3" fillId="3" borderId="5" xfId="0" applyNumberFormat="1" applyFont="1" applyFill="1" applyBorder="1" applyAlignment="1" applyProtection="1">
      <alignment horizontal="right" vertical="center"/>
    </xf>
    <xf numFmtId="0" fontId="3" fillId="3" borderId="6" xfId="0" applyFont="1" applyFill="1" applyBorder="1" applyAlignment="1" applyProtection="1">
      <alignment horizontal="left" vertical="center"/>
    </xf>
    <xf numFmtId="8" fontId="3" fillId="3" borderId="7" xfId="0" applyNumberFormat="1" applyFont="1" applyFill="1" applyBorder="1" applyAlignment="1" applyProtection="1">
      <alignment horizontal="right" vertical="center"/>
    </xf>
    <xf numFmtId="164" fontId="3" fillId="3" borderId="3" xfId="0" applyNumberFormat="1" applyFont="1" applyFill="1" applyBorder="1" applyAlignment="1" applyProtection="1">
      <alignment horizontal="right" vertical="center"/>
    </xf>
    <xf numFmtId="0" fontId="3" fillId="3" borderId="8" xfId="0" applyFont="1" applyFill="1" applyBorder="1" applyAlignment="1" applyProtection="1">
      <alignment horizontal="left" vertical="center"/>
    </xf>
    <xf numFmtId="0" fontId="3" fillId="3" borderId="9" xfId="0" applyFont="1" applyFill="1" applyBorder="1" applyAlignment="1" applyProtection="1">
      <alignment horizontal="center" vertical="center"/>
    </xf>
    <xf numFmtId="8" fontId="3" fillId="3" borderId="9" xfId="0" applyNumberFormat="1" applyFont="1" applyFill="1" applyBorder="1" applyAlignment="1" applyProtection="1">
      <alignment horizontal="right" vertical="center"/>
    </xf>
    <xf numFmtId="0" fontId="3" fillId="4" borderId="11" xfId="0" applyFont="1" applyFill="1" applyBorder="1" applyAlignment="1" applyProtection="1">
      <alignment horizontal="left" vertical="center"/>
    </xf>
    <xf numFmtId="0" fontId="3" fillId="4" borderId="7" xfId="0" applyFont="1" applyFill="1" applyBorder="1" applyAlignment="1" applyProtection="1">
      <alignment horizontal="center" vertical="center"/>
    </xf>
    <xf numFmtId="8" fontId="3" fillId="4" borderId="7" xfId="0" applyNumberFormat="1" applyFont="1" applyFill="1" applyBorder="1" applyAlignment="1" applyProtection="1">
      <alignment horizontal="right" vertical="center"/>
    </xf>
    <xf numFmtId="0" fontId="3" fillId="3" borderId="11" xfId="0" applyFont="1" applyFill="1" applyBorder="1" applyAlignment="1" applyProtection="1">
      <alignment horizontal="left" vertical="center"/>
    </xf>
    <xf numFmtId="0" fontId="3" fillId="3" borderId="7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left" vertical="center" wrapText="1"/>
    </xf>
    <xf numFmtId="8" fontId="3" fillId="3" borderId="3" xfId="0" applyNumberFormat="1" applyFont="1" applyFill="1" applyBorder="1" applyAlignment="1" applyProtection="1">
      <alignment horizontal="center" vertical="center"/>
    </xf>
    <xf numFmtId="8" fontId="3" fillId="4" borderId="3" xfId="0" applyNumberFormat="1" applyFont="1" applyFill="1" applyBorder="1" applyAlignment="1" applyProtection="1">
      <alignment horizontal="center" vertical="center"/>
    </xf>
    <xf numFmtId="0" fontId="6" fillId="6" borderId="13" xfId="0" applyFont="1" applyFill="1" applyBorder="1" applyAlignment="1" applyProtection="1">
      <alignment horizontal="center" vertical="center"/>
    </xf>
    <xf numFmtId="0" fontId="6" fillId="6" borderId="14" xfId="0" applyFont="1" applyFill="1" applyBorder="1" applyAlignment="1" applyProtection="1">
      <alignment horizontal="center" vertical="center"/>
    </xf>
    <xf numFmtId="0" fontId="6" fillId="6" borderId="2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left" vertical="center" wrapText="1"/>
    </xf>
    <xf numFmtId="0" fontId="3" fillId="2" borderId="14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8" fontId="3" fillId="3" borderId="1" xfId="0" applyNumberFormat="1" applyFont="1" applyFill="1" applyBorder="1" applyAlignment="1" applyProtection="1">
      <alignment horizontal="left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164" fontId="3" fillId="3" borderId="1" xfId="0" applyNumberFormat="1" applyFont="1" applyFill="1" applyBorder="1" applyAlignment="1" applyProtection="1">
      <alignment horizontal="right" vertical="center"/>
    </xf>
    <xf numFmtId="0" fontId="3" fillId="3" borderId="1" xfId="0" applyFont="1" applyFill="1" applyBorder="1" applyAlignment="1" applyProtection="1">
      <alignment horizontal="center" vertical="center"/>
    </xf>
    <xf numFmtId="8" fontId="3" fillId="4" borderId="1" xfId="0" applyNumberFormat="1" applyFont="1" applyFill="1" applyBorder="1" applyAlignment="1" applyProtection="1">
      <alignment horizontal="left" vertical="center"/>
    </xf>
    <xf numFmtId="1" fontId="3" fillId="4" borderId="2" xfId="0" applyNumberFormat="1" applyFont="1" applyFill="1" applyBorder="1" applyAlignment="1" applyProtection="1">
      <alignment horizontal="center" vertical="center"/>
    </xf>
    <xf numFmtId="164" fontId="3" fillId="4" borderId="2" xfId="0" applyNumberFormat="1" applyFont="1" applyFill="1" applyBorder="1" applyAlignment="1" applyProtection="1">
      <alignment horizontal="right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0" xfId="0" applyFont="1" applyFill="1" applyAlignment="1" applyProtection="1">
      <alignment horizontal="left" vertical="center"/>
    </xf>
    <xf numFmtId="0" fontId="9" fillId="0" borderId="0" xfId="0" applyFont="1" applyProtection="1"/>
    <xf numFmtId="0" fontId="10" fillId="2" borderId="6" xfId="0" applyFont="1" applyFill="1" applyBorder="1" applyAlignment="1" applyProtection="1">
      <alignment horizontal="right" vertical="center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164" fontId="3" fillId="3" borderId="13" xfId="0" applyNumberFormat="1" applyFont="1" applyFill="1" applyBorder="1" applyAlignment="1" applyProtection="1">
      <alignment horizontal="center" vertical="center"/>
    </xf>
    <xf numFmtId="164" fontId="3" fillId="3" borderId="14" xfId="0" applyNumberFormat="1" applyFont="1" applyFill="1" applyBorder="1" applyAlignment="1" applyProtection="1">
      <alignment horizontal="center" vertical="center"/>
    </xf>
    <xf numFmtId="164" fontId="3" fillId="3" borderId="2" xfId="0" applyNumberFormat="1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8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left" vertical="center" wrapText="1"/>
    </xf>
    <xf numFmtId="8" fontId="3" fillId="3" borderId="3" xfId="0" applyNumberFormat="1" applyFont="1" applyFill="1" applyBorder="1" applyAlignment="1" applyProtection="1">
      <alignment horizontal="right" vertical="center"/>
      <protection hidden="1"/>
    </xf>
    <xf numFmtId="8" fontId="3" fillId="5" borderId="5" xfId="0" applyNumberFormat="1" applyFont="1" applyFill="1" applyBorder="1" applyAlignment="1" applyProtection="1">
      <alignment horizontal="right" vertical="center"/>
      <protection hidden="1"/>
    </xf>
    <xf numFmtId="164" fontId="3" fillId="5" borderId="3" xfId="0" applyNumberFormat="1" applyFont="1" applyFill="1" applyBorder="1" applyAlignment="1" applyProtection="1">
      <alignment horizontal="right" vertical="center"/>
      <protection hidden="1"/>
    </xf>
    <xf numFmtId="164" fontId="3" fillId="3" borderId="5" xfId="0" applyNumberFormat="1" applyFont="1" applyFill="1" applyBorder="1" applyAlignment="1" applyProtection="1">
      <alignment horizontal="right" vertical="center"/>
      <protection hidden="1"/>
    </xf>
    <xf numFmtId="164" fontId="3" fillId="3" borderId="3" xfId="0" applyNumberFormat="1" applyFont="1" applyFill="1" applyBorder="1" applyAlignment="1" applyProtection="1">
      <alignment horizontal="right" vertical="center"/>
      <protection hidden="1"/>
    </xf>
    <xf numFmtId="164" fontId="3" fillId="5" borderId="5" xfId="0" applyNumberFormat="1" applyFont="1" applyFill="1" applyBorder="1" applyAlignment="1" applyProtection="1">
      <alignment horizontal="right" vertical="center"/>
      <protection hidden="1"/>
    </xf>
    <xf numFmtId="164" fontId="3" fillId="3" borderId="10" xfId="0" applyNumberFormat="1" applyFont="1" applyFill="1" applyBorder="1" applyAlignment="1" applyProtection="1">
      <alignment horizontal="right" vertical="center"/>
      <protection hidden="1"/>
    </xf>
    <xf numFmtId="164" fontId="3" fillId="5" borderId="12" xfId="0" applyNumberFormat="1" applyFont="1" applyFill="1" applyBorder="1" applyAlignment="1" applyProtection="1">
      <alignment horizontal="right" vertical="center"/>
      <protection hidden="1"/>
    </xf>
    <xf numFmtId="164" fontId="3" fillId="3" borderId="12" xfId="0" applyNumberFormat="1" applyFont="1" applyFill="1" applyBorder="1" applyAlignment="1" applyProtection="1">
      <alignment horizontal="right" vertical="center"/>
      <protection hidden="1"/>
    </xf>
    <xf numFmtId="0" fontId="6" fillId="6" borderId="13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2" xfId="0" applyFont="1" applyFill="1" applyBorder="1" applyAlignment="1" applyProtection="1">
      <alignment horizontal="center" vertical="center"/>
      <protection hidden="1"/>
    </xf>
    <xf numFmtId="164" fontId="3" fillId="3" borderId="1" xfId="0" applyNumberFormat="1" applyFont="1" applyFill="1" applyBorder="1" applyAlignment="1" applyProtection="1">
      <alignment horizontal="right" vertical="center"/>
      <protection hidden="1"/>
    </xf>
    <xf numFmtId="164" fontId="3" fillId="5" borderId="2" xfId="0" applyNumberFormat="1" applyFont="1" applyFill="1" applyBorder="1" applyAlignment="1" applyProtection="1">
      <alignment horizontal="right" vertical="center"/>
      <protection hidden="1"/>
    </xf>
    <xf numFmtId="8" fontId="10" fillId="2" borderId="3" xfId="0" applyNumberFormat="1" applyFont="1" applyFill="1" applyBorder="1" applyAlignment="1" applyProtection="1">
      <alignment horizontal="right" vertical="center"/>
      <protection hidden="1"/>
    </xf>
    <xf numFmtId="164" fontId="11" fillId="0" borderId="13" xfId="0" applyNumberFormat="1" applyFont="1" applyBorder="1" applyAlignment="1" applyProtection="1">
      <alignment horizontal="right" vertical="center"/>
      <protection hidden="1"/>
    </xf>
    <xf numFmtId="0" fontId="11" fillId="0" borderId="14" xfId="0" applyFont="1" applyBorder="1" applyAlignment="1" applyProtection="1">
      <alignment horizontal="right" vertical="center"/>
      <protection hidden="1"/>
    </xf>
    <xf numFmtId="0" fontId="11" fillId="0" borderId="2" xfId="0" applyFont="1" applyBorder="1" applyAlignment="1" applyProtection="1">
      <alignment horizontal="righ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LICITACIONES\Licitaciones%202024\________HOSPITAL%20M&#193;LAGA\CALCULO%20OFERTA%20ECONOMICA%20II.xlsx" TargetMode="External"/><Relationship Id="rId1" Type="http://schemas.openxmlformats.org/officeDocument/2006/relationships/externalLinkPath" Target="/LICITACIONES/Licitaciones%202024/________HOSPITAL%20M&#193;LAGA/CALCULO%20OFERTA%20ECONOMICA%20II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LICITACIONES\Licitaciones%202024\CS-2025%205101%200001%20HOSPITAL%20M&#193;LAGA\CRITERIOS%20HOSPITAL%20MALAGA.xlsx" TargetMode="External"/><Relationship Id="rId1" Type="http://schemas.openxmlformats.org/officeDocument/2006/relationships/externalLinkPath" Target="/LICITACIONES/Licitaciones%202024/CS-2025%205101%200001%20HOSPITAL%20M&#193;LAGA/CRITERIOS%20HOSPITAL%20MALAG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LOR MEDIO IIQQ HOSPITAL"/>
      <sheetName val="VALOR MEDIO IIQQ MUTUA"/>
      <sheetName val="VALOR MEDIO SERVICIOS"/>
      <sheetName val="ESTIMACION CONSUMO IIQQ"/>
      <sheetName val="ESTIMACION CONSUMO SERVICIOS"/>
      <sheetName val="ANEXO I"/>
      <sheetName val="PBL"/>
    </sheetNames>
    <sheetDataSet>
      <sheetData sheetId="0" refreshError="1"/>
      <sheetData sheetId="1" refreshError="1"/>
      <sheetData sheetId="2" refreshError="1">
        <row r="4">
          <cell r="N4">
            <v>35</v>
          </cell>
        </row>
        <row r="5">
          <cell r="N5">
            <v>30</v>
          </cell>
        </row>
        <row r="6">
          <cell r="N6">
            <v>55</v>
          </cell>
        </row>
        <row r="8">
          <cell r="N8">
            <v>40</v>
          </cell>
        </row>
        <row r="9">
          <cell r="N9">
            <v>45</v>
          </cell>
        </row>
        <row r="10">
          <cell r="N10">
            <v>15</v>
          </cell>
        </row>
        <row r="11">
          <cell r="N11">
            <v>450</v>
          </cell>
        </row>
        <row r="13">
          <cell r="N13">
            <v>103.75</v>
          </cell>
        </row>
        <row r="14">
          <cell r="N14">
            <v>315</v>
          </cell>
        </row>
        <row r="15">
          <cell r="N15">
            <v>380</v>
          </cell>
        </row>
        <row r="16">
          <cell r="N16">
            <v>400</v>
          </cell>
        </row>
        <row r="18">
          <cell r="N18">
            <v>30</v>
          </cell>
        </row>
        <row r="19">
          <cell r="N19">
            <v>16</v>
          </cell>
        </row>
        <row r="20">
          <cell r="N20">
            <v>70</v>
          </cell>
        </row>
        <row r="21">
          <cell r="N21">
            <v>105</v>
          </cell>
        </row>
        <row r="22">
          <cell r="N22">
            <v>110.14</v>
          </cell>
        </row>
        <row r="23">
          <cell r="N23">
            <v>45</v>
          </cell>
        </row>
        <row r="24">
          <cell r="N24">
            <v>78.73</v>
          </cell>
        </row>
        <row r="25">
          <cell r="N25">
            <v>58</v>
          </cell>
        </row>
        <row r="26">
          <cell r="N26">
            <v>82</v>
          </cell>
        </row>
        <row r="27">
          <cell r="N27">
            <v>18.600000000000001</v>
          </cell>
        </row>
        <row r="28">
          <cell r="N28">
            <v>49.05</v>
          </cell>
        </row>
        <row r="29">
          <cell r="N29">
            <v>60.22</v>
          </cell>
        </row>
        <row r="30">
          <cell r="N30">
            <v>150</v>
          </cell>
        </row>
        <row r="31">
          <cell r="N31">
            <v>90</v>
          </cell>
        </row>
        <row r="33">
          <cell r="N33">
            <v>18.600000000000001</v>
          </cell>
        </row>
        <row r="34">
          <cell r="N34">
            <v>16.440000000000001</v>
          </cell>
        </row>
        <row r="35">
          <cell r="N35">
            <v>20.55</v>
          </cell>
        </row>
        <row r="36">
          <cell r="N36">
            <v>30</v>
          </cell>
        </row>
        <row r="37">
          <cell r="N37">
            <v>100</v>
          </cell>
        </row>
        <row r="38">
          <cell r="N38">
            <v>125</v>
          </cell>
        </row>
        <row r="39">
          <cell r="N39">
            <v>80</v>
          </cell>
        </row>
        <row r="40">
          <cell r="N40">
            <v>203</v>
          </cell>
        </row>
        <row r="41">
          <cell r="N41">
            <v>41.55</v>
          </cell>
        </row>
        <row r="42">
          <cell r="N42">
            <v>35</v>
          </cell>
        </row>
        <row r="43">
          <cell r="N43">
            <v>45</v>
          </cell>
        </row>
        <row r="47">
          <cell r="N47">
            <v>40</v>
          </cell>
        </row>
        <row r="48">
          <cell r="N48">
            <v>40</v>
          </cell>
        </row>
        <row r="49">
          <cell r="N49">
            <v>55</v>
          </cell>
        </row>
        <row r="50">
          <cell r="N50">
            <v>50</v>
          </cell>
        </row>
        <row r="51">
          <cell r="N51">
            <v>40</v>
          </cell>
        </row>
        <row r="52">
          <cell r="N52">
            <v>12</v>
          </cell>
        </row>
        <row r="55">
          <cell r="N55">
            <v>10</v>
          </cell>
        </row>
      </sheetData>
      <sheetData sheetId="3" refreshError="1">
        <row r="4">
          <cell r="L4">
            <v>2</v>
          </cell>
        </row>
        <row r="5">
          <cell r="L5">
            <v>20</v>
          </cell>
        </row>
        <row r="8">
          <cell r="L8">
            <v>6</v>
          </cell>
        </row>
        <row r="9">
          <cell r="L9">
            <v>1.5</v>
          </cell>
        </row>
        <row r="10">
          <cell r="L10">
            <v>6</v>
          </cell>
        </row>
        <row r="11">
          <cell r="L11">
            <v>12</v>
          </cell>
        </row>
        <row r="12">
          <cell r="L12">
            <v>6</v>
          </cell>
        </row>
        <row r="13">
          <cell r="L13">
            <v>6</v>
          </cell>
        </row>
        <row r="14">
          <cell r="L14">
            <v>2</v>
          </cell>
        </row>
        <row r="15">
          <cell r="L15">
            <v>2</v>
          </cell>
        </row>
        <row r="16">
          <cell r="L16">
            <v>2</v>
          </cell>
        </row>
        <row r="19">
          <cell r="L19">
            <v>6</v>
          </cell>
        </row>
        <row r="20">
          <cell r="L20">
            <v>6</v>
          </cell>
        </row>
        <row r="21">
          <cell r="L21">
            <v>6</v>
          </cell>
        </row>
        <row r="22">
          <cell r="L22">
            <v>12</v>
          </cell>
        </row>
        <row r="23">
          <cell r="L23">
            <v>6</v>
          </cell>
        </row>
        <row r="24">
          <cell r="L24">
            <v>6</v>
          </cell>
        </row>
        <row r="25">
          <cell r="L25">
            <v>2</v>
          </cell>
        </row>
        <row r="26">
          <cell r="L26">
            <v>2</v>
          </cell>
        </row>
        <row r="27">
          <cell r="L27">
            <v>2</v>
          </cell>
        </row>
        <row r="30">
          <cell r="L30">
            <v>3</v>
          </cell>
        </row>
        <row r="31">
          <cell r="L31">
            <v>3</v>
          </cell>
        </row>
        <row r="32">
          <cell r="L32">
            <v>18</v>
          </cell>
        </row>
        <row r="33">
          <cell r="L33">
            <v>12</v>
          </cell>
        </row>
        <row r="34">
          <cell r="L34">
            <v>36</v>
          </cell>
        </row>
        <row r="35">
          <cell r="L35">
            <v>90</v>
          </cell>
        </row>
        <row r="36">
          <cell r="L36">
            <v>18</v>
          </cell>
        </row>
        <row r="37">
          <cell r="L37">
            <v>2</v>
          </cell>
        </row>
        <row r="38">
          <cell r="L38">
            <v>2</v>
          </cell>
        </row>
        <row r="40">
          <cell r="L40">
            <v>2</v>
          </cell>
        </row>
        <row r="41">
          <cell r="L41">
            <v>2</v>
          </cell>
        </row>
        <row r="42">
          <cell r="L42">
            <v>18</v>
          </cell>
        </row>
        <row r="43">
          <cell r="L43">
            <v>12</v>
          </cell>
        </row>
        <row r="44">
          <cell r="L44">
            <v>36</v>
          </cell>
        </row>
        <row r="45">
          <cell r="L45">
            <v>90</v>
          </cell>
        </row>
        <row r="46">
          <cell r="L46">
            <v>18</v>
          </cell>
        </row>
        <row r="47">
          <cell r="L47">
            <v>2</v>
          </cell>
        </row>
        <row r="48">
          <cell r="L48">
            <v>2</v>
          </cell>
        </row>
        <row r="50">
          <cell r="L50">
            <v>2</v>
          </cell>
        </row>
        <row r="51">
          <cell r="L51">
            <v>4</v>
          </cell>
        </row>
        <row r="52">
          <cell r="L52">
            <v>8</v>
          </cell>
        </row>
        <row r="53">
          <cell r="L53">
            <v>4</v>
          </cell>
        </row>
        <row r="54">
          <cell r="L54">
            <v>4</v>
          </cell>
        </row>
        <row r="55">
          <cell r="L55">
            <v>2</v>
          </cell>
        </row>
        <row r="57">
          <cell r="L57">
            <v>2</v>
          </cell>
        </row>
        <row r="58">
          <cell r="L58">
            <v>6</v>
          </cell>
        </row>
        <row r="59">
          <cell r="L59">
            <v>18</v>
          </cell>
        </row>
        <row r="60">
          <cell r="L60">
            <v>12</v>
          </cell>
        </row>
        <row r="61">
          <cell r="L61">
            <v>36</v>
          </cell>
        </row>
        <row r="62">
          <cell r="L62">
            <v>90</v>
          </cell>
        </row>
        <row r="63">
          <cell r="L63">
            <v>18</v>
          </cell>
        </row>
        <row r="64">
          <cell r="L64">
            <v>2</v>
          </cell>
        </row>
        <row r="65">
          <cell r="L65">
            <v>2</v>
          </cell>
        </row>
        <row r="67">
          <cell r="L67">
            <v>64</v>
          </cell>
        </row>
        <row r="68">
          <cell r="L68">
            <v>4</v>
          </cell>
        </row>
        <row r="69">
          <cell r="L69">
            <v>92</v>
          </cell>
        </row>
        <row r="70">
          <cell r="L70">
            <v>116</v>
          </cell>
        </row>
      </sheetData>
      <sheetData sheetId="4" refreshError="1">
        <row r="3">
          <cell r="K3">
            <v>288</v>
          </cell>
        </row>
        <row r="4">
          <cell r="K4">
            <v>30</v>
          </cell>
        </row>
        <row r="6">
          <cell r="K6">
            <v>300</v>
          </cell>
        </row>
        <row r="7">
          <cell r="K7">
            <v>120</v>
          </cell>
        </row>
        <row r="10">
          <cell r="K10">
            <v>10</v>
          </cell>
        </row>
        <row r="11">
          <cell r="K11">
            <v>12</v>
          </cell>
        </row>
        <row r="12">
          <cell r="K12">
            <v>10</v>
          </cell>
        </row>
        <row r="16">
          <cell r="K16">
            <v>18</v>
          </cell>
        </row>
        <row r="19">
          <cell r="K19">
            <v>5</v>
          </cell>
        </row>
        <row r="20">
          <cell r="K20">
            <v>12</v>
          </cell>
        </row>
        <row r="21">
          <cell r="K21">
            <v>6</v>
          </cell>
        </row>
        <row r="25">
          <cell r="K25">
            <v>12</v>
          </cell>
        </row>
        <row r="26">
          <cell r="K26">
            <v>24</v>
          </cell>
        </row>
        <row r="27">
          <cell r="K27">
            <v>12</v>
          </cell>
        </row>
        <row r="28">
          <cell r="K28">
            <v>18</v>
          </cell>
        </row>
        <row r="29">
          <cell r="K29">
            <v>24</v>
          </cell>
        </row>
        <row r="32">
          <cell r="K32">
            <v>6</v>
          </cell>
        </row>
        <row r="33">
          <cell r="K33">
            <v>6</v>
          </cell>
        </row>
        <row r="34">
          <cell r="K34">
            <v>6</v>
          </cell>
        </row>
        <row r="35">
          <cell r="K35">
            <v>6</v>
          </cell>
        </row>
        <row r="36">
          <cell r="K36">
            <v>42</v>
          </cell>
        </row>
        <row r="37">
          <cell r="K37">
            <v>10</v>
          </cell>
        </row>
        <row r="38">
          <cell r="K38">
            <v>36</v>
          </cell>
        </row>
        <row r="39">
          <cell r="K39">
            <v>24</v>
          </cell>
        </row>
        <row r="43">
          <cell r="K43">
            <v>12</v>
          </cell>
        </row>
        <row r="44">
          <cell r="K44">
            <v>6</v>
          </cell>
        </row>
        <row r="45">
          <cell r="K45">
            <v>6</v>
          </cell>
        </row>
        <row r="46">
          <cell r="K46">
            <v>6</v>
          </cell>
        </row>
        <row r="48">
          <cell r="K48">
            <v>6</v>
          </cell>
        </row>
        <row r="53">
          <cell r="K53">
            <v>18</v>
          </cell>
        </row>
        <row r="54">
          <cell r="K54">
            <v>30</v>
          </cell>
        </row>
        <row r="55">
          <cell r="K55">
            <v>18</v>
          </cell>
        </row>
        <row r="61">
          <cell r="K61">
            <v>6</v>
          </cell>
        </row>
      </sheetData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BJETIVOS"/>
      <sheetName val="SUBJETIVOS"/>
      <sheetName val="RESUMEN"/>
      <sheetName val="PBL"/>
      <sheetName val="Hoja1"/>
      <sheetName val="Hoja2"/>
      <sheetName val="Detalle por partid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3DD22-F8AA-49EC-90A8-54F927747896}">
  <dimension ref="B1:F129"/>
  <sheetViews>
    <sheetView showGridLines="0" tabSelected="1" workbookViewId="0">
      <selection activeCell="I124" sqref="I124"/>
    </sheetView>
  </sheetViews>
  <sheetFormatPr baseColWidth="10" defaultRowHeight="15" x14ac:dyDescent="0.25"/>
  <cols>
    <col min="1" max="1" width="11.42578125" style="12"/>
    <col min="2" max="2" width="53.28515625" style="12" bestFit="1" customWidth="1"/>
    <col min="3" max="3" width="11.28515625" style="12" bestFit="1" customWidth="1"/>
    <col min="4" max="4" width="11.42578125" style="12"/>
    <col min="5" max="5" width="10.42578125" style="12" bestFit="1" customWidth="1"/>
    <col min="6" max="6" width="11.140625" style="12" bestFit="1" customWidth="1"/>
    <col min="7" max="16384" width="11.42578125" style="12"/>
  </cols>
  <sheetData>
    <row r="1" spans="2:6" ht="15.75" thickBot="1" x14ac:dyDescent="0.3"/>
    <row r="2" spans="2:6" x14ac:dyDescent="0.25">
      <c r="B2" s="13" t="s">
        <v>117</v>
      </c>
      <c r="C2" s="14"/>
      <c r="D2" s="14"/>
      <c r="E2" s="14"/>
      <c r="F2" s="15"/>
    </row>
    <row r="3" spans="2:6" ht="15.75" thickBot="1" x14ac:dyDescent="0.3">
      <c r="B3" s="16"/>
      <c r="C3" s="17"/>
      <c r="D3" s="17"/>
      <c r="E3" s="17"/>
      <c r="F3" s="18"/>
    </row>
    <row r="4" spans="2:6" ht="15.75" thickBot="1" x14ac:dyDescent="0.3"/>
    <row r="5" spans="2:6" ht="36.75" thickBot="1" x14ac:dyDescent="0.3">
      <c r="C5" s="19" t="s">
        <v>0</v>
      </c>
      <c r="D5" s="20" t="s">
        <v>1</v>
      </c>
      <c r="E5" s="20" t="s">
        <v>2</v>
      </c>
      <c r="F5" s="20" t="s">
        <v>3</v>
      </c>
    </row>
    <row r="6" spans="2:6" ht="90" thickBot="1" x14ac:dyDescent="0.3">
      <c r="B6" s="21" t="s">
        <v>4</v>
      </c>
      <c r="C6" s="22">
        <f>'[1]ESTIMACION CONSUMO SERVICIOS'!K3</f>
        <v>288</v>
      </c>
      <c r="D6" s="23">
        <f>'[1]VALOR MEDIO SERVICIOS'!N6</f>
        <v>55</v>
      </c>
      <c r="E6" s="1"/>
      <c r="F6" s="80">
        <f>IF(E6&gt;D6,0,C6*E6)</f>
        <v>0</v>
      </c>
    </row>
    <row r="7" spans="2:6" ht="15.75" thickBot="1" x14ac:dyDescent="0.3">
      <c r="B7" s="24" t="s">
        <v>5</v>
      </c>
      <c r="C7" s="25">
        <f>'[1]ESTIMACION CONSUMO SERVICIOS'!K4</f>
        <v>30</v>
      </c>
      <c r="D7" s="26">
        <f>'[1]VALOR MEDIO SERVICIOS'!N10</f>
        <v>15</v>
      </c>
      <c r="E7" s="2"/>
      <c r="F7" s="81">
        <f>IF(E7&gt;D7,0,C7*E7)</f>
        <v>0</v>
      </c>
    </row>
    <row r="8" spans="2:6" ht="15.75" thickBot="1" x14ac:dyDescent="0.3">
      <c r="B8" s="27" t="s">
        <v>6</v>
      </c>
      <c r="C8" s="28"/>
      <c r="D8" s="28"/>
      <c r="E8" s="28"/>
      <c r="F8" s="29"/>
    </row>
    <row r="9" spans="2:6" ht="15.75" thickBot="1" x14ac:dyDescent="0.3">
      <c r="B9" s="30" t="s">
        <v>7</v>
      </c>
      <c r="C9" s="31">
        <f>'[1]ESTIMACION CONSUMO SERVICIOS'!K6</f>
        <v>300</v>
      </c>
      <c r="D9" s="32">
        <f>'[1]VALOR MEDIO SERVICIOS'!N4</f>
        <v>35</v>
      </c>
      <c r="E9" s="3"/>
      <c r="F9" s="82">
        <f>IF(E9&gt;D9,0,C9*E9)</f>
        <v>0</v>
      </c>
    </row>
    <row r="10" spans="2:6" ht="15.75" thickBot="1" x14ac:dyDescent="0.3">
      <c r="B10" s="33" t="s">
        <v>8</v>
      </c>
      <c r="C10" s="34">
        <f>'[1]ESTIMACION CONSUMO SERVICIOS'!K7</f>
        <v>120</v>
      </c>
      <c r="D10" s="35">
        <f>'[1]VALOR MEDIO SERVICIOS'!N5</f>
        <v>30</v>
      </c>
      <c r="E10" s="4"/>
      <c r="F10" s="83">
        <f>IF(E10&gt;D10,0,C10*E10)</f>
        <v>0</v>
      </c>
    </row>
    <row r="11" spans="2:6" ht="15.75" thickBot="1" x14ac:dyDescent="0.3">
      <c r="B11" s="27" t="s">
        <v>9</v>
      </c>
      <c r="C11" s="28"/>
      <c r="D11" s="28"/>
      <c r="E11" s="28"/>
      <c r="F11" s="29"/>
    </row>
    <row r="12" spans="2:6" ht="15.75" thickBot="1" x14ac:dyDescent="0.3">
      <c r="B12" s="30" t="s">
        <v>10</v>
      </c>
      <c r="C12" s="31">
        <f>'[1]ESTIMACION CONSUMO SERVICIOS'!K10</f>
        <v>10</v>
      </c>
      <c r="D12" s="32">
        <v>35</v>
      </c>
      <c r="E12" s="3"/>
      <c r="F12" s="82">
        <f t="shared" ref="F12:F14" si="0">IF(E12&gt;D12,0,C12*E12)</f>
        <v>0</v>
      </c>
    </row>
    <row r="13" spans="2:6" ht="15.75" thickBot="1" x14ac:dyDescent="0.3">
      <c r="B13" s="36" t="s">
        <v>11</v>
      </c>
      <c r="C13" s="22">
        <f>'[1]ESTIMACION CONSUMO SERVICIOS'!K11</f>
        <v>12</v>
      </c>
      <c r="D13" s="37">
        <f>'[1]VALOR MEDIO SERVICIOS'!N8</f>
        <v>40</v>
      </c>
      <c r="E13" s="1"/>
      <c r="F13" s="84">
        <f t="shared" si="0"/>
        <v>0</v>
      </c>
    </row>
    <row r="14" spans="2:6" ht="15.75" thickBot="1" x14ac:dyDescent="0.3">
      <c r="B14" s="24" t="s">
        <v>12</v>
      </c>
      <c r="C14" s="25">
        <f>'[1]ESTIMACION CONSUMO SERVICIOS'!K12</f>
        <v>10</v>
      </c>
      <c r="D14" s="26">
        <f>'[1]VALOR MEDIO SERVICIOS'!N9</f>
        <v>45</v>
      </c>
      <c r="E14" s="2"/>
      <c r="F14" s="85">
        <f t="shared" si="0"/>
        <v>0</v>
      </c>
    </row>
    <row r="15" spans="2:6" ht="15.75" thickBot="1" x14ac:dyDescent="0.3">
      <c r="B15" s="27" t="s">
        <v>13</v>
      </c>
      <c r="C15" s="28"/>
      <c r="D15" s="28"/>
      <c r="E15" s="28"/>
      <c r="F15" s="29"/>
    </row>
    <row r="16" spans="2:6" ht="15.75" thickBot="1" x14ac:dyDescent="0.3">
      <c r="B16" s="39" t="s">
        <v>14</v>
      </c>
      <c r="C16" s="40">
        <f>'[1]ESTIMACION CONSUMO SERVICIOS'!K32</f>
        <v>6</v>
      </c>
      <c r="D16" s="41">
        <f>'[1]VALOR MEDIO SERVICIOS'!N13</f>
        <v>103.75</v>
      </c>
      <c r="E16" s="5"/>
      <c r="F16" s="86">
        <f t="shared" ref="F16:F46" si="1">IF(E16&gt;D16,0,C16*E16)</f>
        <v>0</v>
      </c>
    </row>
    <row r="17" spans="2:6" ht="15.75" thickBot="1" x14ac:dyDescent="0.3">
      <c r="B17" s="42" t="s">
        <v>15</v>
      </c>
      <c r="C17" s="43">
        <f>'[1]ESTIMACION CONSUMO SERVICIOS'!K33</f>
        <v>6</v>
      </c>
      <c r="D17" s="44">
        <f>'[1]VALOR MEDIO SERVICIOS'!N14</f>
        <v>315</v>
      </c>
      <c r="E17" s="6"/>
      <c r="F17" s="87">
        <f t="shared" si="1"/>
        <v>0</v>
      </c>
    </row>
    <row r="18" spans="2:6" ht="15.75" thickBot="1" x14ac:dyDescent="0.3">
      <c r="B18" s="45" t="s">
        <v>16</v>
      </c>
      <c r="C18" s="46">
        <f>'[1]ESTIMACION CONSUMO SERVICIOS'!K34</f>
        <v>6</v>
      </c>
      <c r="D18" s="37">
        <f>'[1]VALOR MEDIO SERVICIOS'!N15</f>
        <v>380</v>
      </c>
      <c r="E18" s="7"/>
      <c r="F18" s="88">
        <f t="shared" si="1"/>
        <v>0</v>
      </c>
    </row>
    <row r="19" spans="2:6" ht="15.75" thickBot="1" x14ac:dyDescent="0.3">
      <c r="B19" s="42" t="s">
        <v>17</v>
      </c>
      <c r="C19" s="43">
        <f>'[1]ESTIMACION CONSUMO SERVICIOS'!K35</f>
        <v>6</v>
      </c>
      <c r="D19" s="44">
        <f>'[1]VALOR MEDIO SERVICIOS'!N16</f>
        <v>400</v>
      </c>
      <c r="E19" s="6"/>
      <c r="F19" s="87">
        <f t="shared" si="1"/>
        <v>0</v>
      </c>
    </row>
    <row r="20" spans="2:6" ht="15.75" thickBot="1" x14ac:dyDescent="0.3">
      <c r="B20" s="36" t="s">
        <v>18</v>
      </c>
      <c r="C20" s="22">
        <f>'[1]ESTIMACION CONSUMO SERVICIOS'!K36</f>
        <v>42</v>
      </c>
      <c r="D20" s="23">
        <f>'[1]VALOR MEDIO SERVICIOS'!N18</f>
        <v>30</v>
      </c>
      <c r="E20" s="8"/>
      <c r="F20" s="84">
        <f t="shared" si="1"/>
        <v>0</v>
      </c>
    </row>
    <row r="21" spans="2:6" ht="15.75" thickBot="1" x14ac:dyDescent="0.3">
      <c r="B21" s="30" t="s">
        <v>19</v>
      </c>
      <c r="C21" s="31">
        <f>'[1]ESTIMACION CONSUMO SERVICIOS'!K37</f>
        <v>10</v>
      </c>
      <c r="D21" s="32">
        <f>'[1]VALOR MEDIO SERVICIOS'!N19</f>
        <v>16</v>
      </c>
      <c r="E21" s="9"/>
      <c r="F21" s="82">
        <f t="shared" si="1"/>
        <v>0</v>
      </c>
    </row>
    <row r="22" spans="2:6" ht="15.75" thickBot="1" x14ac:dyDescent="0.3">
      <c r="B22" s="36" t="s">
        <v>20</v>
      </c>
      <c r="C22" s="22">
        <f>'[1]ESTIMACION CONSUMO SERVICIOS'!K38</f>
        <v>36</v>
      </c>
      <c r="D22" s="23">
        <f>'[1]VALOR MEDIO SERVICIOS'!N20</f>
        <v>70</v>
      </c>
      <c r="E22" s="8"/>
      <c r="F22" s="84">
        <f t="shared" si="1"/>
        <v>0</v>
      </c>
    </row>
    <row r="23" spans="2:6" ht="15.75" thickBot="1" x14ac:dyDescent="0.3">
      <c r="B23" s="30" t="s">
        <v>21</v>
      </c>
      <c r="C23" s="31">
        <f>'[1]ESTIMACION CONSUMO SERVICIOS'!K39</f>
        <v>24</v>
      </c>
      <c r="D23" s="32">
        <f>'[1]VALOR MEDIO SERVICIOS'!N21</f>
        <v>105</v>
      </c>
      <c r="E23" s="9"/>
      <c r="F23" s="82">
        <f t="shared" si="1"/>
        <v>0</v>
      </c>
    </row>
    <row r="24" spans="2:6" ht="15.75" thickBot="1" x14ac:dyDescent="0.3">
      <c r="B24" s="36" t="s">
        <v>22</v>
      </c>
      <c r="C24" s="22">
        <v>4</v>
      </c>
      <c r="D24" s="23">
        <f>'[1]VALOR MEDIO SERVICIOS'!N22</f>
        <v>110.14</v>
      </c>
      <c r="E24" s="8"/>
      <c r="F24" s="84">
        <f t="shared" si="1"/>
        <v>0</v>
      </c>
    </row>
    <row r="25" spans="2:6" ht="15.75" thickBot="1" x14ac:dyDescent="0.3">
      <c r="B25" s="30" t="s">
        <v>23</v>
      </c>
      <c r="C25" s="31">
        <f>'[1]ESTIMACION CONSUMO SERVICIOS'!K21</f>
        <v>6</v>
      </c>
      <c r="D25" s="32">
        <f>'[1]VALOR MEDIO SERVICIOS'!N23</f>
        <v>45</v>
      </c>
      <c r="E25" s="9"/>
      <c r="F25" s="82">
        <f t="shared" si="1"/>
        <v>0</v>
      </c>
    </row>
    <row r="26" spans="2:6" ht="15.75" thickBot="1" x14ac:dyDescent="0.3">
      <c r="B26" s="36" t="s">
        <v>24</v>
      </c>
      <c r="C26" s="22">
        <f>'[1]ESTIMACION CONSUMO SERVICIOS'!K20</f>
        <v>12</v>
      </c>
      <c r="D26" s="23">
        <f>'[1]VALOR MEDIO SERVICIOS'!N24</f>
        <v>78.73</v>
      </c>
      <c r="E26" s="8"/>
      <c r="F26" s="84">
        <f t="shared" si="1"/>
        <v>0</v>
      </c>
    </row>
    <row r="27" spans="2:6" ht="15.75" thickBot="1" x14ac:dyDescent="0.3">
      <c r="B27" s="30" t="s">
        <v>25</v>
      </c>
      <c r="C27" s="31">
        <v>12</v>
      </c>
      <c r="D27" s="32">
        <f>'[1]VALOR MEDIO SERVICIOS'!N25</f>
        <v>58</v>
      </c>
      <c r="E27" s="9"/>
      <c r="F27" s="82">
        <f t="shared" si="1"/>
        <v>0</v>
      </c>
    </row>
    <row r="28" spans="2:6" ht="15.75" thickBot="1" x14ac:dyDescent="0.3">
      <c r="B28" s="36" t="s">
        <v>26</v>
      </c>
      <c r="C28" s="22">
        <v>3</v>
      </c>
      <c r="D28" s="23">
        <f>'[1]VALOR MEDIO SERVICIOS'!N26</f>
        <v>82</v>
      </c>
      <c r="E28" s="8"/>
      <c r="F28" s="84">
        <f t="shared" si="1"/>
        <v>0</v>
      </c>
    </row>
    <row r="29" spans="2:6" ht="15.75" thickBot="1" x14ac:dyDescent="0.3">
      <c r="B29" s="30" t="s">
        <v>27</v>
      </c>
      <c r="C29" s="31">
        <v>3</v>
      </c>
      <c r="D29" s="32">
        <f>'[1]VALOR MEDIO SERVICIOS'!N27</f>
        <v>18.600000000000001</v>
      </c>
      <c r="E29" s="9"/>
      <c r="F29" s="82">
        <f t="shared" si="1"/>
        <v>0</v>
      </c>
    </row>
    <row r="30" spans="2:6" ht="15.75" thickBot="1" x14ac:dyDescent="0.3">
      <c r="B30" s="36" t="s">
        <v>28</v>
      </c>
      <c r="C30" s="22">
        <v>402</v>
      </c>
      <c r="D30" s="23">
        <f>'[1]VALOR MEDIO SERVICIOS'!N28</f>
        <v>49.05</v>
      </c>
      <c r="E30" s="8"/>
      <c r="F30" s="84">
        <f t="shared" si="1"/>
        <v>0</v>
      </c>
    </row>
    <row r="31" spans="2:6" ht="15.75" thickBot="1" x14ac:dyDescent="0.3">
      <c r="B31" s="30" t="s">
        <v>29</v>
      </c>
      <c r="C31" s="31">
        <f>'[1]ESTIMACION CONSUMO SERVICIOS'!K28</f>
        <v>18</v>
      </c>
      <c r="D31" s="32">
        <f>'[1]VALOR MEDIO SERVICIOS'!N29</f>
        <v>60.22</v>
      </c>
      <c r="E31" s="9"/>
      <c r="F31" s="82">
        <f t="shared" si="1"/>
        <v>0</v>
      </c>
    </row>
    <row r="32" spans="2:6" ht="15.75" thickBot="1" x14ac:dyDescent="0.3">
      <c r="B32" s="36" t="s">
        <v>30</v>
      </c>
      <c r="C32" s="22">
        <f>'[1]ESTIMACION CONSUMO SERVICIOS'!K29</f>
        <v>24</v>
      </c>
      <c r="D32" s="23">
        <f>'[1]VALOR MEDIO SERVICIOS'!N30</f>
        <v>150</v>
      </c>
      <c r="E32" s="8"/>
      <c r="F32" s="84">
        <f t="shared" si="1"/>
        <v>0</v>
      </c>
    </row>
    <row r="33" spans="2:6" ht="15.75" thickBot="1" x14ac:dyDescent="0.3">
      <c r="B33" s="30" t="s">
        <v>31</v>
      </c>
      <c r="C33" s="31">
        <f>'[1]ESTIMACION CONSUMO SERVICIOS'!K19</f>
        <v>5</v>
      </c>
      <c r="D33" s="32">
        <f>'[1]VALOR MEDIO SERVICIOS'!N31</f>
        <v>90</v>
      </c>
      <c r="E33" s="9"/>
      <c r="F33" s="82">
        <f t="shared" si="1"/>
        <v>0</v>
      </c>
    </row>
    <row r="34" spans="2:6" ht="15.75" thickBot="1" x14ac:dyDescent="0.3">
      <c r="B34" s="36" t="s">
        <v>32</v>
      </c>
      <c r="C34" s="22">
        <v>6</v>
      </c>
      <c r="D34" s="23">
        <v>100</v>
      </c>
      <c r="E34" s="8"/>
      <c r="F34" s="84">
        <f t="shared" si="1"/>
        <v>0</v>
      </c>
    </row>
    <row r="35" spans="2:6" ht="15.75" thickBot="1" x14ac:dyDescent="0.3">
      <c r="B35" s="36" t="s">
        <v>33</v>
      </c>
      <c r="C35" s="22">
        <v>4</v>
      </c>
      <c r="D35" s="23">
        <f>'[1]VALOR MEDIO SERVICIOS'!N11</f>
        <v>450</v>
      </c>
      <c r="E35" s="8"/>
      <c r="F35" s="84">
        <f t="shared" si="1"/>
        <v>0</v>
      </c>
    </row>
    <row r="36" spans="2:6" ht="15.75" thickBot="1" x14ac:dyDescent="0.3">
      <c r="B36" s="30" t="s">
        <v>34</v>
      </c>
      <c r="C36" s="31">
        <f>'[1]ESTIMACION CONSUMO SERVICIOS'!K16</f>
        <v>18</v>
      </c>
      <c r="D36" s="32">
        <f>'[1]VALOR MEDIO SERVICIOS'!N33</f>
        <v>18.600000000000001</v>
      </c>
      <c r="E36" s="9"/>
      <c r="F36" s="82">
        <f t="shared" si="1"/>
        <v>0</v>
      </c>
    </row>
    <row r="37" spans="2:6" ht="15.75" thickBot="1" x14ac:dyDescent="0.3">
      <c r="B37" s="36" t="s">
        <v>35</v>
      </c>
      <c r="C37" s="22">
        <f>'[1]ESTIMACION CONSUMO SERVICIOS'!K25</f>
        <v>12</v>
      </c>
      <c r="D37" s="23">
        <f>'[1]VALOR MEDIO SERVICIOS'!N34</f>
        <v>16.440000000000001</v>
      </c>
      <c r="E37" s="8"/>
      <c r="F37" s="84">
        <f t="shared" si="1"/>
        <v>0</v>
      </c>
    </row>
    <row r="38" spans="2:6" ht="15.75" thickBot="1" x14ac:dyDescent="0.3">
      <c r="B38" s="30" t="s">
        <v>36</v>
      </c>
      <c r="C38" s="31">
        <f>'[1]ESTIMACION CONSUMO SERVICIOS'!K26</f>
        <v>24</v>
      </c>
      <c r="D38" s="32">
        <f>'[1]VALOR MEDIO SERVICIOS'!N35</f>
        <v>20.55</v>
      </c>
      <c r="E38" s="9"/>
      <c r="F38" s="82">
        <f t="shared" si="1"/>
        <v>0</v>
      </c>
    </row>
    <row r="39" spans="2:6" ht="15.75" thickBot="1" x14ac:dyDescent="0.3">
      <c r="B39" s="36" t="s">
        <v>37</v>
      </c>
      <c r="C39" s="22">
        <f>'[1]ESTIMACION CONSUMO SERVICIOS'!K27</f>
        <v>12</v>
      </c>
      <c r="D39" s="23">
        <f>'[1]VALOR MEDIO SERVICIOS'!N36</f>
        <v>30</v>
      </c>
      <c r="E39" s="8"/>
      <c r="F39" s="84">
        <f t="shared" si="1"/>
        <v>0</v>
      </c>
    </row>
    <row r="40" spans="2:6" ht="15.75" thickBot="1" x14ac:dyDescent="0.3">
      <c r="B40" s="30" t="s">
        <v>38</v>
      </c>
      <c r="C40" s="31">
        <v>5</v>
      </c>
      <c r="D40" s="32">
        <f>'[1]VALOR MEDIO SERVICIOS'!N37</f>
        <v>100</v>
      </c>
      <c r="E40" s="9"/>
      <c r="F40" s="82">
        <f t="shared" si="1"/>
        <v>0</v>
      </c>
    </row>
    <row r="41" spans="2:6" ht="15.75" thickBot="1" x14ac:dyDescent="0.3">
      <c r="B41" s="36" t="s">
        <v>39</v>
      </c>
      <c r="C41" s="22">
        <f>'[1]ESTIMACION CONSUMO SERVICIOS'!K44</f>
        <v>6</v>
      </c>
      <c r="D41" s="23">
        <f>'[1]VALOR MEDIO SERVICIOS'!N39</f>
        <v>80</v>
      </c>
      <c r="E41" s="8"/>
      <c r="F41" s="84">
        <f t="shared" si="1"/>
        <v>0</v>
      </c>
    </row>
    <row r="42" spans="2:6" ht="15.75" thickBot="1" x14ac:dyDescent="0.3">
      <c r="B42" s="30" t="s">
        <v>40</v>
      </c>
      <c r="C42" s="31">
        <f>'[1]ESTIMACION CONSUMO SERVICIOS'!K45</f>
        <v>6</v>
      </c>
      <c r="D42" s="32">
        <f>'[1]VALOR MEDIO SERVICIOS'!N40</f>
        <v>203</v>
      </c>
      <c r="E42" s="9"/>
      <c r="F42" s="82">
        <f t="shared" si="1"/>
        <v>0</v>
      </c>
    </row>
    <row r="43" spans="2:6" ht="15.75" thickBot="1" x14ac:dyDescent="0.3">
      <c r="B43" s="36" t="s">
        <v>41</v>
      </c>
      <c r="C43" s="22">
        <f>'[1]ESTIMACION CONSUMO SERVICIOS'!K46</f>
        <v>6</v>
      </c>
      <c r="D43" s="23">
        <f>'[1]VALOR MEDIO SERVICIOS'!N41</f>
        <v>41.55</v>
      </c>
      <c r="E43" s="8"/>
      <c r="F43" s="84">
        <f t="shared" si="1"/>
        <v>0</v>
      </c>
    </row>
    <row r="44" spans="2:6" ht="15.75" thickBot="1" x14ac:dyDescent="0.3">
      <c r="B44" s="30" t="s">
        <v>42</v>
      </c>
      <c r="C44" s="31">
        <f>'[1]ESTIMACION CONSUMO SERVICIOS'!K48</f>
        <v>6</v>
      </c>
      <c r="D44" s="32">
        <f>'[1]VALOR MEDIO SERVICIOS'!N42</f>
        <v>35</v>
      </c>
      <c r="E44" s="9"/>
      <c r="F44" s="82">
        <f t="shared" si="1"/>
        <v>0</v>
      </c>
    </row>
    <row r="45" spans="2:6" ht="15.75" thickBot="1" x14ac:dyDescent="0.3">
      <c r="B45" s="36" t="s">
        <v>43</v>
      </c>
      <c r="C45" s="22">
        <v>6</v>
      </c>
      <c r="D45" s="23">
        <f>'[1]VALOR MEDIO SERVICIOS'!N43</f>
        <v>45</v>
      </c>
      <c r="E45" s="8"/>
      <c r="F45" s="84">
        <f t="shared" si="1"/>
        <v>0</v>
      </c>
    </row>
    <row r="46" spans="2:6" ht="15.75" thickBot="1" x14ac:dyDescent="0.3">
      <c r="B46" s="30" t="s">
        <v>44</v>
      </c>
      <c r="C46" s="31">
        <f>'[1]ESTIMACION CONSUMO SERVICIOS'!K43</f>
        <v>12</v>
      </c>
      <c r="D46" s="32">
        <f>'[1]VALOR MEDIO SERVICIOS'!N38</f>
        <v>125</v>
      </c>
      <c r="E46" s="9"/>
      <c r="F46" s="82">
        <f t="shared" si="1"/>
        <v>0</v>
      </c>
    </row>
    <row r="47" spans="2:6" ht="15.75" thickBot="1" x14ac:dyDescent="0.3">
      <c r="B47" s="27" t="s">
        <v>45</v>
      </c>
      <c r="C47" s="28"/>
      <c r="D47" s="28"/>
      <c r="E47" s="28"/>
      <c r="F47" s="29"/>
    </row>
    <row r="48" spans="2:6" ht="15.75" thickBot="1" x14ac:dyDescent="0.3">
      <c r="B48" s="30" t="s">
        <v>46</v>
      </c>
      <c r="C48" s="31">
        <f>'[1]ESTIMACION CONSUMO SERVICIOS'!K54</f>
        <v>30</v>
      </c>
      <c r="D48" s="32">
        <v>20</v>
      </c>
      <c r="E48" s="9"/>
      <c r="F48" s="82">
        <f t="shared" ref="F48:F55" si="2">IF(E48&gt;D48,0,C48*E48)</f>
        <v>0</v>
      </c>
    </row>
    <row r="49" spans="2:6" ht="15.75" thickBot="1" x14ac:dyDescent="0.3">
      <c r="B49" s="36" t="s">
        <v>47</v>
      </c>
      <c r="C49" s="22">
        <f>'[1]ESTIMACION CONSUMO SERVICIOS'!K55</f>
        <v>18</v>
      </c>
      <c r="D49" s="38">
        <f>'[1]VALOR MEDIO SERVICIOS'!N51</f>
        <v>40</v>
      </c>
      <c r="E49" s="8"/>
      <c r="F49" s="84">
        <f t="shared" si="2"/>
        <v>0</v>
      </c>
    </row>
    <row r="50" spans="2:6" ht="15.75" thickBot="1" x14ac:dyDescent="0.3">
      <c r="B50" s="30" t="s">
        <v>48</v>
      </c>
      <c r="C50" s="31">
        <f>'[1]ESTIMACION CONSUMO SERVICIOS'!K53</f>
        <v>18</v>
      </c>
      <c r="D50" s="32">
        <f>'[1]VALOR MEDIO SERVICIOS'!N55</f>
        <v>10</v>
      </c>
      <c r="E50" s="9"/>
      <c r="F50" s="82">
        <f t="shared" si="2"/>
        <v>0</v>
      </c>
    </row>
    <row r="51" spans="2:6" ht="15.75" thickBot="1" x14ac:dyDescent="0.3">
      <c r="B51" s="36" t="s">
        <v>49</v>
      </c>
      <c r="C51" s="22">
        <v>4</v>
      </c>
      <c r="D51" s="38">
        <f>'[1]VALOR MEDIO SERVICIOS'!N47</f>
        <v>40</v>
      </c>
      <c r="E51" s="8"/>
      <c r="F51" s="84">
        <f t="shared" si="2"/>
        <v>0</v>
      </c>
    </row>
    <row r="52" spans="2:6" ht="15.75" thickBot="1" x14ac:dyDescent="0.3">
      <c r="B52" s="30" t="s">
        <v>50</v>
      </c>
      <c r="C52" s="31">
        <v>4</v>
      </c>
      <c r="D52" s="32">
        <f>'[1]VALOR MEDIO SERVICIOS'!N48</f>
        <v>40</v>
      </c>
      <c r="E52" s="9"/>
      <c r="F52" s="82">
        <f t="shared" si="2"/>
        <v>0</v>
      </c>
    </row>
    <row r="53" spans="2:6" ht="15.75" thickBot="1" x14ac:dyDescent="0.3">
      <c r="B53" s="36" t="s">
        <v>51</v>
      </c>
      <c r="C53" s="22">
        <v>4</v>
      </c>
      <c r="D53" s="38">
        <f>'[1]VALOR MEDIO SERVICIOS'!N49</f>
        <v>55</v>
      </c>
      <c r="E53" s="8"/>
      <c r="F53" s="84">
        <f t="shared" si="2"/>
        <v>0</v>
      </c>
    </row>
    <row r="54" spans="2:6" ht="15.75" thickBot="1" x14ac:dyDescent="0.3">
      <c r="B54" s="30" t="s">
        <v>52</v>
      </c>
      <c r="C54" s="31">
        <v>4</v>
      </c>
      <c r="D54" s="32">
        <f>'[1]VALOR MEDIO SERVICIOS'!N50</f>
        <v>50</v>
      </c>
      <c r="E54" s="9"/>
      <c r="F54" s="82">
        <f t="shared" si="2"/>
        <v>0</v>
      </c>
    </row>
    <row r="55" spans="2:6" ht="15.75" thickBot="1" x14ac:dyDescent="0.3">
      <c r="B55" s="36" t="s">
        <v>53</v>
      </c>
      <c r="C55" s="22">
        <f>'[1]ESTIMACION CONSUMO SERVICIOS'!K61</f>
        <v>6</v>
      </c>
      <c r="D55" s="38">
        <f>'[1]VALOR MEDIO SERVICIOS'!N52</f>
        <v>12</v>
      </c>
      <c r="E55" s="8"/>
      <c r="F55" s="84">
        <f t="shared" si="2"/>
        <v>0</v>
      </c>
    </row>
    <row r="56" spans="2:6" ht="24" thickBot="1" x14ac:dyDescent="0.3">
      <c r="B56" s="47" t="s">
        <v>54</v>
      </c>
      <c r="C56" s="48"/>
      <c r="D56" s="48"/>
      <c r="E56" s="48"/>
      <c r="F56" s="49"/>
    </row>
    <row r="57" spans="2:6" ht="51.75" thickBot="1" x14ac:dyDescent="0.3">
      <c r="B57" s="50" t="s">
        <v>55</v>
      </c>
      <c r="C57" s="22">
        <f>'[1]ESTIMACION CONSUMO IIQQ'!L70</f>
        <v>116</v>
      </c>
      <c r="D57" s="51">
        <v>80</v>
      </c>
      <c r="E57" s="8"/>
      <c r="F57" s="84">
        <f t="shared" ref="F57:F60" si="3">IF(E57&gt;D57,0,C57*E57)</f>
        <v>0</v>
      </c>
    </row>
    <row r="58" spans="2:6" ht="15.75" thickBot="1" x14ac:dyDescent="0.3">
      <c r="B58" s="30" t="s">
        <v>56</v>
      </c>
      <c r="C58" s="31">
        <f>'[1]ESTIMACION CONSUMO IIQQ'!L67</f>
        <v>64</v>
      </c>
      <c r="D58" s="52">
        <v>120</v>
      </c>
      <c r="E58" s="9"/>
      <c r="F58" s="82">
        <f t="shared" si="3"/>
        <v>0</v>
      </c>
    </row>
    <row r="59" spans="2:6" ht="15.75" thickBot="1" x14ac:dyDescent="0.3">
      <c r="B59" s="36" t="s">
        <v>57</v>
      </c>
      <c r="C59" s="22">
        <f>'[1]ESTIMACION CONSUMO IIQQ'!L68</f>
        <v>4</v>
      </c>
      <c r="D59" s="51">
        <v>450</v>
      </c>
      <c r="E59" s="8"/>
      <c r="F59" s="84">
        <f t="shared" si="3"/>
        <v>0</v>
      </c>
    </row>
    <row r="60" spans="2:6" ht="15.75" thickBot="1" x14ac:dyDescent="0.3">
      <c r="B60" s="30" t="s">
        <v>58</v>
      </c>
      <c r="C60" s="31">
        <f>'[1]ESTIMACION CONSUMO IIQQ'!L69</f>
        <v>92</v>
      </c>
      <c r="D60" s="52">
        <v>60</v>
      </c>
      <c r="E60" s="9"/>
      <c r="F60" s="82">
        <f t="shared" si="3"/>
        <v>0</v>
      </c>
    </row>
    <row r="61" spans="2:6" ht="16.5" thickBot="1" x14ac:dyDescent="0.3">
      <c r="B61" s="53" t="s">
        <v>59</v>
      </c>
      <c r="C61" s="54"/>
      <c r="D61" s="54"/>
      <c r="E61" s="54"/>
      <c r="F61" s="55"/>
    </row>
    <row r="62" spans="2:6" ht="15.75" thickBot="1" x14ac:dyDescent="0.3">
      <c r="B62" s="36" t="s">
        <v>60</v>
      </c>
      <c r="C62" s="22">
        <f>'[1]ESTIMACION CONSUMO IIQQ'!L4</f>
        <v>2</v>
      </c>
      <c r="D62" s="51">
        <v>6000</v>
      </c>
      <c r="E62" s="8"/>
      <c r="F62" s="84">
        <f t="shared" ref="F62:F63" si="4">IF(E62&gt;D62,0,C62*E62)</f>
        <v>0</v>
      </c>
    </row>
    <row r="63" spans="2:6" ht="15.75" thickBot="1" x14ac:dyDescent="0.3">
      <c r="B63" s="30" t="s">
        <v>61</v>
      </c>
      <c r="C63" s="31">
        <f>'[1]ESTIMACION CONSUMO IIQQ'!L5</f>
        <v>20</v>
      </c>
      <c r="D63" s="52">
        <v>4500</v>
      </c>
      <c r="E63" s="9"/>
      <c r="F63" s="82">
        <f t="shared" si="4"/>
        <v>0</v>
      </c>
    </row>
    <row r="64" spans="2:6" ht="16.5" thickBot="1" x14ac:dyDescent="0.3">
      <c r="B64" s="89" t="s">
        <v>62</v>
      </c>
      <c r="C64" s="90"/>
      <c r="D64" s="90"/>
      <c r="E64" s="90"/>
      <c r="F64" s="91"/>
    </row>
    <row r="65" spans="2:6" ht="37.5" customHeight="1" thickBot="1" x14ac:dyDescent="0.3">
      <c r="B65" s="56" t="s">
        <v>63</v>
      </c>
      <c r="C65" s="57"/>
      <c r="D65" s="57"/>
      <c r="E65" s="57"/>
      <c r="F65" s="58"/>
    </row>
    <row r="66" spans="2:6" ht="15.75" thickBot="1" x14ac:dyDescent="0.3">
      <c r="B66" s="59" t="s">
        <v>64</v>
      </c>
      <c r="C66" s="60">
        <f>'[1]ESTIMACION CONSUMO IIQQ'!L8</f>
        <v>6</v>
      </c>
      <c r="D66" s="61">
        <v>550</v>
      </c>
      <c r="E66" s="10"/>
      <c r="F66" s="92">
        <f t="shared" ref="F66:F74" si="5">IF(E66&gt;D66,0,C66*E66)</f>
        <v>0</v>
      </c>
    </row>
    <row r="67" spans="2:6" ht="15.75" thickBot="1" x14ac:dyDescent="0.3">
      <c r="B67" s="63" t="s">
        <v>65</v>
      </c>
      <c r="C67" s="64">
        <f>'[1]ESTIMACION CONSUMO IIQQ'!L9</f>
        <v>1.5</v>
      </c>
      <c r="D67" s="65">
        <v>625</v>
      </c>
      <c r="E67" s="11"/>
      <c r="F67" s="93">
        <f t="shared" si="5"/>
        <v>0</v>
      </c>
    </row>
    <row r="68" spans="2:6" ht="15.75" thickBot="1" x14ac:dyDescent="0.3">
      <c r="B68" s="59" t="s">
        <v>66</v>
      </c>
      <c r="C68" s="60">
        <f>'[1]ESTIMACION CONSUMO IIQQ'!L10</f>
        <v>6</v>
      </c>
      <c r="D68" s="61">
        <v>705</v>
      </c>
      <c r="E68" s="8"/>
      <c r="F68" s="84">
        <f t="shared" si="5"/>
        <v>0</v>
      </c>
    </row>
    <row r="69" spans="2:6" ht="15.75" thickBot="1" x14ac:dyDescent="0.3">
      <c r="B69" s="63" t="s">
        <v>67</v>
      </c>
      <c r="C69" s="64">
        <f>'[1]ESTIMACION CONSUMO IIQQ'!L11</f>
        <v>12</v>
      </c>
      <c r="D69" s="65">
        <v>925</v>
      </c>
      <c r="E69" s="9"/>
      <c r="F69" s="82">
        <f t="shared" si="5"/>
        <v>0</v>
      </c>
    </row>
    <row r="70" spans="2:6" ht="15.75" thickBot="1" x14ac:dyDescent="0.3">
      <c r="B70" s="59" t="s">
        <v>68</v>
      </c>
      <c r="C70" s="60">
        <f>'[1]ESTIMACION CONSUMO IIQQ'!L12</f>
        <v>6</v>
      </c>
      <c r="D70" s="61">
        <v>1025</v>
      </c>
      <c r="E70" s="8"/>
      <c r="F70" s="84">
        <f t="shared" si="5"/>
        <v>0</v>
      </c>
    </row>
    <row r="71" spans="2:6" ht="15.75" thickBot="1" x14ac:dyDescent="0.3">
      <c r="B71" s="63" t="s">
        <v>69</v>
      </c>
      <c r="C71" s="64">
        <f>'[1]ESTIMACION CONSUMO IIQQ'!L13</f>
        <v>6</v>
      </c>
      <c r="D71" s="65">
        <v>1050</v>
      </c>
      <c r="E71" s="9"/>
      <c r="F71" s="82">
        <f t="shared" si="5"/>
        <v>0</v>
      </c>
    </row>
    <row r="72" spans="2:6" ht="15.75" thickBot="1" x14ac:dyDescent="0.3">
      <c r="B72" s="59" t="s">
        <v>70</v>
      </c>
      <c r="C72" s="60">
        <f>'[1]ESTIMACION CONSUMO IIQQ'!L14</f>
        <v>2</v>
      </c>
      <c r="D72" s="61">
        <v>1500</v>
      </c>
      <c r="E72" s="8"/>
      <c r="F72" s="84">
        <f t="shared" si="5"/>
        <v>0</v>
      </c>
    </row>
    <row r="73" spans="2:6" ht="15.75" thickBot="1" x14ac:dyDescent="0.3">
      <c r="B73" s="63" t="s">
        <v>71</v>
      </c>
      <c r="C73" s="64">
        <f>'[1]ESTIMACION CONSUMO IIQQ'!L15</f>
        <v>2</v>
      </c>
      <c r="D73" s="65">
        <v>1650</v>
      </c>
      <c r="E73" s="9"/>
      <c r="F73" s="82">
        <f t="shared" si="5"/>
        <v>0</v>
      </c>
    </row>
    <row r="74" spans="2:6" ht="15.75" thickBot="1" x14ac:dyDescent="0.3">
      <c r="B74" s="59" t="s">
        <v>72</v>
      </c>
      <c r="C74" s="60">
        <f>'[1]ESTIMACION CONSUMO IIQQ'!L16</f>
        <v>2</v>
      </c>
      <c r="D74" s="61">
        <v>1850</v>
      </c>
      <c r="E74" s="8"/>
      <c r="F74" s="84">
        <f t="shared" si="5"/>
        <v>0</v>
      </c>
    </row>
    <row r="75" spans="2:6" ht="15.75" customHeight="1" thickBot="1" x14ac:dyDescent="0.3">
      <c r="B75" s="56" t="s">
        <v>73</v>
      </c>
      <c r="C75" s="57"/>
      <c r="D75" s="57"/>
      <c r="E75" s="57"/>
      <c r="F75" s="58"/>
    </row>
    <row r="76" spans="2:6" ht="15.75" thickBot="1" x14ac:dyDescent="0.3">
      <c r="B76" s="59" t="s">
        <v>74</v>
      </c>
      <c r="C76" s="60">
        <f>'[1]ESTIMACION CONSUMO IIQQ'!L19</f>
        <v>6</v>
      </c>
      <c r="D76" s="61">
        <v>150</v>
      </c>
      <c r="E76" s="10"/>
      <c r="F76" s="92">
        <f t="shared" ref="F76:F84" si="6">IF(E76&gt;D76,0,C76*E76)</f>
        <v>0</v>
      </c>
    </row>
    <row r="77" spans="2:6" ht="15.75" thickBot="1" x14ac:dyDescent="0.3">
      <c r="B77" s="63" t="s">
        <v>75</v>
      </c>
      <c r="C77" s="64">
        <f>'[1]ESTIMACION CONSUMO IIQQ'!L20</f>
        <v>6</v>
      </c>
      <c r="D77" s="65">
        <v>300</v>
      </c>
      <c r="E77" s="11"/>
      <c r="F77" s="93">
        <f t="shared" si="6"/>
        <v>0</v>
      </c>
    </row>
    <row r="78" spans="2:6" ht="15.75" thickBot="1" x14ac:dyDescent="0.3">
      <c r="B78" s="59" t="s">
        <v>76</v>
      </c>
      <c r="C78" s="60">
        <f>'[1]ESTIMACION CONSUMO IIQQ'!L21</f>
        <v>6</v>
      </c>
      <c r="D78" s="61">
        <v>350</v>
      </c>
      <c r="E78" s="10"/>
      <c r="F78" s="92">
        <f t="shared" si="6"/>
        <v>0</v>
      </c>
    </row>
    <row r="79" spans="2:6" ht="15.75" thickBot="1" x14ac:dyDescent="0.3">
      <c r="B79" s="63" t="s">
        <v>77</v>
      </c>
      <c r="C79" s="64">
        <f>'[1]ESTIMACION CONSUMO IIQQ'!L22</f>
        <v>12</v>
      </c>
      <c r="D79" s="65">
        <v>500</v>
      </c>
      <c r="E79" s="11"/>
      <c r="F79" s="93">
        <f t="shared" si="6"/>
        <v>0</v>
      </c>
    </row>
    <row r="80" spans="2:6" ht="15.75" thickBot="1" x14ac:dyDescent="0.3">
      <c r="B80" s="59" t="s">
        <v>78</v>
      </c>
      <c r="C80" s="60">
        <f>'[1]ESTIMACION CONSUMO IIQQ'!L23</f>
        <v>6</v>
      </c>
      <c r="D80" s="61">
        <v>700</v>
      </c>
      <c r="E80" s="10"/>
      <c r="F80" s="92">
        <f t="shared" si="6"/>
        <v>0</v>
      </c>
    </row>
    <row r="81" spans="2:6" ht="15.75" thickBot="1" x14ac:dyDescent="0.3">
      <c r="B81" s="63" t="s">
        <v>79</v>
      </c>
      <c r="C81" s="64">
        <f>'[1]ESTIMACION CONSUMO IIQQ'!L24</f>
        <v>6</v>
      </c>
      <c r="D81" s="65">
        <v>800</v>
      </c>
      <c r="E81" s="11"/>
      <c r="F81" s="93">
        <f t="shared" si="6"/>
        <v>0</v>
      </c>
    </row>
    <row r="82" spans="2:6" ht="15.75" thickBot="1" x14ac:dyDescent="0.3">
      <c r="B82" s="59" t="s">
        <v>80</v>
      </c>
      <c r="C82" s="60">
        <f>'[1]ESTIMACION CONSUMO IIQQ'!L25</f>
        <v>2</v>
      </c>
      <c r="D82" s="61">
        <v>750</v>
      </c>
      <c r="E82" s="10"/>
      <c r="F82" s="92">
        <f t="shared" si="6"/>
        <v>0</v>
      </c>
    </row>
    <row r="83" spans="2:6" ht="15.75" thickBot="1" x14ac:dyDescent="0.3">
      <c r="B83" s="63" t="s">
        <v>81</v>
      </c>
      <c r="C83" s="64">
        <f>'[1]ESTIMACION CONSUMO IIQQ'!L26</f>
        <v>2</v>
      </c>
      <c r="D83" s="65">
        <v>975</v>
      </c>
      <c r="E83" s="11"/>
      <c r="F83" s="93">
        <f t="shared" si="6"/>
        <v>0</v>
      </c>
    </row>
    <row r="84" spans="2:6" ht="15.75" thickBot="1" x14ac:dyDescent="0.3">
      <c r="B84" s="59" t="s">
        <v>82</v>
      </c>
      <c r="C84" s="60">
        <f>'[1]ESTIMACION CONSUMO IIQQ'!L27</f>
        <v>2</v>
      </c>
      <c r="D84" s="61">
        <v>1100</v>
      </c>
      <c r="E84" s="10"/>
      <c r="F84" s="92">
        <f t="shared" si="6"/>
        <v>0</v>
      </c>
    </row>
    <row r="85" spans="2:6" ht="16.5" thickBot="1" x14ac:dyDescent="0.3">
      <c r="B85" s="53" t="s">
        <v>83</v>
      </c>
      <c r="C85" s="54"/>
      <c r="D85" s="54"/>
      <c r="E85" s="54"/>
      <c r="F85" s="55"/>
    </row>
    <row r="86" spans="2:6" ht="45.75" customHeight="1" thickBot="1" x14ac:dyDescent="0.3">
      <c r="B86" s="56" t="s">
        <v>84</v>
      </c>
      <c r="C86" s="57"/>
      <c r="D86" s="57"/>
      <c r="E86" s="57"/>
      <c r="F86" s="58"/>
    </row>
    <row r="87" spans="2:6" ht="15.75" thickBot="1" x14ac:dyDescent="0.3">
      <c r="B87" s="59" t="s">
        <v>64</v>
      </c>
      <c r="C87" s="62">
        <f>'[1]ESTIMACION CONSUMO IIQQ'!L57</f>
        <v>2</v>
      </c>
      <c r="D87" s="61">
        <v>400</v>
      </c>
      <c r="E87" s="10"/>
      <c r="F87" s="92">
        <f t="shared" ref="F87:F95" si="7">IF(E87&gt;D87,0,C87*E87)</f>
        <v>0</v>
      </c>
    </row>
    <row r="88" spans="2:6" ht="15.75" thickBot="1" x14ac:dyDescent="0.3">
      <c r="B88" s="63" t="s">
        <v>65</v>
      </c>
      <c r="C88" s="66">
        <f>'[1]ESTIMACION CONSUMO IIQQ'!L58</f>
        <v>6</v>
      </c>
      <c r="D88" s="65">
        <v>475</v>
      </c>
      <c r="E88" s="11"/>
      <c r="F88" s="93">
        <f t="shared" si="7"/>
        <v>0</v>
      </c>
    </row>
    <row r="89" spans="2:6" ht="15.75" thickBot="1" x14ac:dyDescent="0.3">
      <c r="B89" s="59" t="s">
        <v>66</v>
      </c>
      <c r="C89" s="62">
        <f>'[1]ESTIMACION CONSUMO IIQQ'!L59</f>
        <v>18</v>
      </c>
      <c r="D89" s="61">
        <v>555</v>
      </c>
      <c r="E89" s="10"/>
      <c r="F89" s="92">
        <f t="shared" si="7"/>
        <v>0</v>
      </c>
    </row>
    <row r="90" spans="2:6" ht="15.75" thickBot="1" x14ac:dyDescent="0.3">
      <c r="B90" s="63" t="s">
        <v>67</v>
      </c>
      <c r="C90" s="66">
        <f>'[1]ESTIMACION CONSUMO IIQQ'!L60</f>
        <v>12</v>
      </c>
      <c r="D90" s="65">
        <v>775</v>
      </c>
      <c r="E90" s="11"/>
      <c r="F90" s="93">
        <f t="shared" si="7"/>
        <v>0</v>
      </c>
    </row>
    <row r="91" spans="2:6" ht="15.75" thickBot="1" x14ac:dyDescent="0.3">
      <c r="B91" s="59" t="s">
        <v>68</v>
      </c>
      <c r="C91" s="62">
        <f>'[1]ESTIMACION CONSUMO IIQQ'!L61</f>
        <v>36</v>
      </c>
      <c r="D91" s="61">
        <v>875</v>
      </c>
      <c r="E91" s="10"/>
      <c r="F91" s="92">
        <f t="shared" si="7"/>
        <v>0</v>
      </c>
    </row>
    <row r="92" spans="2:6" ht="15.75" thickBot="1" x14ac:dyDescent="0.3">
      <c r="B92" s="63" t="s">
        <v>69</v>
      </c>
      <c r="C92" s="66">
        <f>'[1]ESTIMACION CONSUMO IIQQ'!L62</f>
        <v>90</v>
      </c>
      <c r="D92" s="65">
        <v>900</v>
      </c>
      <c r="E92" s="11"/>
      <c r="F92" s="93">
        <f t="shared" si="7"/>
        <v>0</v>
      </c>
    </row>
    <row r="93" spans="2:6" ht="15.75" thickBot="1" x14ac:dyDescent="0.3">
      <c r="B93" s="59" t="s">
        <v>70</v>
      </c>
      <c r="C93" s="62">
        <f>'[1]ESTIMACION CONSUMO IIQQ'!L63</f>
        <v>18</v>
      </c>
      <c r="D93" s="61">
        <v>1350</v>
      </c>
      <c r="E93" s="10"/>
      <c r="F93" s="92">
        <f t="shared" si="7"/>
        <v>0</v>
      </c>
    </row>
    <row r="94" spans="2:6" ht="15.75" thickBot="1" x14ac:dyDescent="0.3">
      <c r="B94" s="63" t="s">
        <v>71</v>
      </c>
      <c r="C94" s="66">
        <f>'[1]ESTIMACION CONSUMO IIQQ'!L64</f>
        <v>2</v>
      </c>
      <c r="D94" s="65">
        <v>1500</v>
      </c>
      <c r="E94" s="11"/>
      <c r="F94" s="93">
        <f t="shared" si="7"/>
        <v>0</v>
      </c>
    </row>
    <row r="95" spans="2:6" ht="15.75" thickBot="1" x14ac:dyDescent="0.3">
      <c r="B95" s="59" t="s">
        <v>72</v>
      </c>
      <c r="C95" s="62">
        <f>'[1]ESTIMACION CONSUMO IIQQ'!L65</f>
        <v>2</v>
      </c>
      <c r="D95" s="61">
        <v>1700</v>
      </c>
      <c r="E95" s="10"/>
      <c r="F95" s="92">
        <f t="shared" si="7"/>
        <v>0</v>
      </c>
    </row>
    <row r="96" spans="2:6" ht="15.75" thickBot="1" x14ac:dyDescent="0.3">
      <c r="B96" s="56" t="s">
        <v>85</v>
      </c>
      <c r="C96" s="57"/>
      <c r="D96" s="57"/>
      <c r="E96" s="57"/>
      <c r="F96" s="58"/>
    </row>
    <row r="97" spans="2:6" ht="15.75" thickBot="1" x14ac:dyDescent="0.3">
      <c r="B97" s="59" t="s">
        <v>86</v>
      </c>
      <c r="C97" s="62">
        <f>'[1]ESTIMACION CONSUMO IIQQ'!L30</f>
        <v>3</v>
      </c>
      <c r="D97" s="61">
        <v>110</v>
      </c>
      <c r="E97" s="10"/>
      <c r="F97" s="92">
        <f t="shared" ref="F97:F105" si="8">IF(E97&gt;D97,0,C97*E97)</f>
        <v>0</v>
      </c>
    </row>
    <row r="98" spans="2:6" ht="15.75" thickBot="1" x14ac:dyDescent="0.3">
      <c r="B98" s="63" t="s">
        <v>87</v>
      </c>
      <c r="C98" s="66">
        <f>'[1]ESTIMACION CONSUMO IIQQ'!L31</f>
        <v>3</v>
      </c>
      <c r="D98" s="65">
        <v>110</v>
      </c>
      <c r="E98" s="11"/>
      <c r="F98" s="93">
        <f t="shared" si="8"/>
        <v>0</v>
      </c>
    </row>
    <row r="99" spans="2:6" ht="15.75" thickBot="1" x14ac:dyDescent="0.3">
      <c r="B99" s="59" t="s">
        <v>88</v>
      </c>
      <c r="C99" s="62">
        <f>'[1]ESTIMACION CONSUMO IIQQ'!L32</f>
        <v>18</v>
      </c>
      <c r="D99" s="61">
        <v>110</v>
      </c>
      <c r="E99" s="10"/>
      <c r="F99" s="92">
        <f t="shared" si="8"/>
        <v>0</v>
      </c>
    </row>
    <row r="100" spans="2:6" ht="15.75" thickBot="1" x14ac:dyDescent="0.3">
      <c r="B100" s="63" t="s">
        <v>89</v>
      </c>
      <c r="C100" s="66">
        <f>'[1]ESTIMACION CONSUMO IIQQ'!L33</f>
        <v>12</v>
      </c>
      <c r="D100" s="65">
        <v>110</v>
      </c>
      <c r="E100" s="11"/>
      <c r="F100" s="93">
        <f t="shared" si="8"/>
        <v>0</v>
      </c>
    </row>
    <row r="101" spans="2:6" ht="15.75" thickBot="1" x14ac:dyDescent="0.3">
      <c r="B101" s="59" t="s">
        <v>90</v>
      </c>
      <c r="C101" s="62">
        <f>'[1]ESTIMACION CONSUMO IIQQ'!L34</f>
        <v>36</v>
      </c>
      <c r="D101" s="61">
        <v>110</v>
      </c>
      <c r="E101" s="10"/>
      <c r="F101" s="92">
        <f t="shared" si="8"/>
        <v>0</v>
      </c>
    </row>
    <row r="102" spans="2:6" ht="15.75" thickBot="1" x14ac:dyDescent="0.3">
      <c r="B102" s="63" t="s">
        <v>91</v>
      </c>
      <c r="C102" s="66">
        <f>'[1]ESTIMACION CONSUMO IIQQ'!L35</f>
        <v>90</v>
      </c>
      <c r="D102" s="65">
        <v>110</v>
      </c>
      <c r="E102" s="11"/>
      <c r="F102" s="93">
        <f t="shared" si="8"/>
        <v>0</v>
      </c>
    </row>
    <row r="103" spans="2:6" ht="15.75" thickBot="1" x14ac:dyDescent="0.3">
      <c r="B103" s="59" t="s">
        <v>92</v>
      </c>
      <c r="C103" s="62">
        <f>'[1]ESTIMACION CONSUMO IIQQ'!L36</f>
        <v>18</v>
      </c>
      <c r="D103" s="61">
        <v>110</v>
      </c>
      <c r="E103" s="10"/>
      <c r="F103" s="92">
        <f t="shared" si="8"/>
        <v>0</v>
      </c>
    </row>
    <row r="104" spans="2:6" ht="15.75" thickBot="1" x14ac:dyDescent="0.3">
      <c r="B104" s="63" t="s">
        <v>93</v>
      </c>
      <c r="C104" s="66">
        <f>'[1]ESTIMACION CONSUMO IIQQ'!L37</f>
        <v>2</v>
      </c>
      <c r="D104" s="65">
        <v>110</v>
      </c>
      <c r="E104" s="11"/>
      <c r="F104" s="93">
        <f t="shared" si="8"/>
        <v>0</v>
      </c>
    </row>
    <row r="105" spans="2:6" ht="15.75" thickBot="1" x14ac:dyDescent="0.3">
      <c r="B105" s="59" t="s">
        <v>94</v>
      </c>
      <c r="C105" s="62">
        <f>'[1]ESTIMACION CONSUMO IIQQ'!L38</f>
        <v>2</v>
      </c>
      <c r="D105" s="61">
        <v>110</v>
      </c>
      <c r="E105" s="10"/>
      <c r="F105" s="92">
        <f t="shared" si="8"/>
        <v>0</v>
      </c>
    </row>
    <row r="106" spans="2:6" ht="15.75" customHeight="1" thickBot="1" x14ac:dyDescent="0.3">
      <c r="B106" s="56" t="s">
        <v>95</v>
      </c>
      <c r="C106" s="57"/>
      <c r="D106" s="57"/>
      <c r="E106" s="57"/>
      <c r="F106" s="58"/>
    </row>
    <row r="107" spans="2:6" ht="15.75" thickBot="1" x14ac:dyDescent="0.3">
      <c r="B107" s="59" t="s">
        <v>96</v>
      </c>
      <c r="C107" s="62">
        <f>'[1]ESTIMACION CONSUMO IIQQ'!L40</f>
        <v>2</v>
      </c>
      <c r="D107" s="61">
        <v>185</v>
      </c>
      <c r="E107" s="10"/>
      <c r="F107" s="92">
        <f t="shared" ref="F107:F115" si="9">IF(E107&gt;D107,0,C107*E107)</f>
        <v>0</v>
      </c>
    </row>
    <row r="108" spans="2:6" ht="15.75" thickBot="1" x14ac:dyDescent="0.3">
      <c r="B108" s="63" t="s">
        <v>97</v>
      </c>
      <c r="C108" s="66">
        <f>'[1]ESTIMACION CONSUMO IIQQ'!L41</f>
        <v>2</v>
      </c>
      <c r="D108" s="65">
        <v>185</v>
      </c>
      <c r="E108" s="11"/>
      <c r="F108" s="93">
        <f t="shared" si="9"/>
        <v>0</v>
      </c>
    </row>
    <row r="109" spans="2:6" ht="15.75" thickBot="1" x14ac:dyDescent="0.3">
      <c r="B109" s="59" t="s">
        <v>98</v>
      </c>
      <c r="C109" s="62">
        <f>'[1]ESTIMACION CONSUMO IIQQ'!L42</f>
        <v>18</v>
      </c>
      <c r="D109" s="61">
        <v>185</v>
      </c>
      <c r="E109" s="10"/>
      <c r="F109" s="92">
        <f t="shared" si="9"/>
        <v>0</v>
      </c>
    </row>
    <row r="110" spans="2:6" ht="15.75" thickBot="1" x14ac:dyDescent="0.3">
      <c r="B110" s="63" t="s">
        <v>99</v>
      </c>
      <c r="C110" s="66">
        <f>'[1]ESTIMACION CONSUMO IIQQ'!L43</f>
        <v>12</v>
      </c>
      <c r="D110" s="65">
        <v>185</v>
      </c>
      <c r="E110" s="11"/>
      <c r="F110" s="93">
        <f t="shared" si="9"/>
        <v>0</v>
      </c>
    </row>
    <row r="111" spans="2:6" ht="15.75" thickBot="1" x14ac:dyDescent="0.3">
      <c r="B111" s="59" t="s">
        <v>100</v>
      </c>
      <c r="C111" s="62">
        <f>'[1]ESTIMACION CONSUMO IIQQ'!L44</f>
        <v>36</v>
      </c>
      <c r="D111" s="61">
        <v>185</v>
      </c>
      <c r="E111" s="10"/>
      <c r="F111" s="92">
        <f t="shared" si="9"/>
        <v>0</v>
      </c>
    </row>
    <row r="112" spans="2:6" ht="15.75" thickBot="1" x14ac:dyDescent="0.3">
      <c r="B112" s="63" t="s">
        <v>101</v>
      </c>
      <c r="C112" s="66">
        <f>'[1]ESTIMACION CONSUMO IIQQ'!L45</f>
        <v>90</v>
      </c>
      <c r="D112" s="65">
        <v>185</v>
      </c>
      <c r="E112" s="11"/>
      <c r="F112" s="93">
        <f t="shared" si="9"/>
        <v>0</v>
      </c>
    </row>
    <row r="113" spans="2:6" ht="15.75" thickBot="1" x14ac:dyDescent="0.3">
      <c r="B113" s="59" t="s">
        <v>102</v>
      </c>
      <c r="C113" s="62">
        <f>'[1]ESTIMACION CONSUMO IIQQ'!L46</f>
        <v>18</v>
      </c>
      <c r="D113" s="61">
        <v>185</v>
      </c>
      <c r="E113" s="10"/>
      <c r="F113" s="92">
        <f t="shared" si="9"/>
        <v>0</v>
      </c>
    </row>
    <row r="114" spans="2:6" ht="15.75" thickBot="1" x14ac:dyDescent="0.3">
      <c r="B114" s="63" t="s">
        <v>103</v>
      </c>
      <c r="C114" s="66">
        <f>'[1]ESTIMACION CONSUMO IIQQ'!L47</f>
        <v>2</v>
      </c>
      <c r="D114" s="65">
        <v>185</v>
      </c>
      <c r="E114" s="11"/>
      <c r="F114" s="93">
        <f t="shared" si="9"/>
        <v>0</v>
      </c>
    </row>
    <row r="115" spans="2:6" ht="15.75" thickBot="1" x14ac:dyDescent="0.3">
      <c r="B115" s="59" t="s">
        <v>104</v>
      </c>
      <c r="C115" s="62">
        <f>'[1]ESTIMACION CONSUMO IIQQ'!L48</f>
        <v>2</v>
      </c>
      <c r="D115" s="61">
        <v>185</v>
      </c>
      <c r="E115" s="10"/>
      <c r="F115" s="92">
        <f t="shared" si="9"/>
        <v>0</v>
      </c>
    </row>
    <row r="116" spans="2:6" ht="15.75" customHeight="1" thickBot="1" x14ac:dyDescent="0.3">
      <c r="B116" s="56" t="s">
        <v>105</v>
      </c>
      <c r="C116" s="57"/>
      <c r="D116" s="57"/>
      <c r="E116" s="57"/>
      <c r="F116" s="58"/>
    </row>
    <row r="117" spans="2:6" ht="15.75" thickBot="1" x14ac:dyDescent="0.3">
      <c r="B117" s="59" t="s">
        <v>106</v>
      </c>
      <c r="C117" s="62">
        <f>'[1]ESTIMACION CONSUMO IIQQ'!L50</f>
        <v>2</v>
      </c>
      <c r="D117" s="61">
        <v>140</v>
      </c>
      <c r="E117" s="10"/>
      <c r="F117" s="92">
        <f t="shared" ref="F117:F122" si="10">IF(E117&gt;D117,0,C117*E117)</f>
        <v>0</v>
      </c>
    </row>
    <row r="118" spans="2:6" ht="15.75" thickBot="1" x14ac:dyDescent="0.3">
      <c r="B118" s="63" t="s">
        <v>107</v>
      </c>
      <c r="C118" s="66">
        <f>'[1]ESTIMACION CONSUMO IIQQ'!L51</f>
        <v>4</v>
      </c>
      <c r="D118" s="65">
        <v>200</v>
      </c>
      <c r="E118" s="11"/>
      <c r="F118" s="93">
        <f t="shared" si="10"/>
        <v>0</v>
      </c>
    </row>
    <row r="119" spans="2:6" ht="15.75" thickBot="1" x14ac:dyDescent="0.3">
      <c r="B119" s="59" t="s">
        <v>108</v>
      </c>
      <c r="C119" s="62">
        <f>'[1]ESTIMACION CONSUMO IIQQ'!L52</f>
        <v>8</v>
      </c>
      <c r="D119" s="61">
        <v>300</v>
      </c>
      <c r="E119" s="10"/>
      <c r="F119" s="92">
        <f t="shared" si="10"/>
        <v>0</v>
      </c>
    </row>
    <row r="120" spans="2:6" ht="15.75" thickBot="1" x14ac:dyDescent="0.3">
      <c r="B120" s="63" t="s">
        <v>109</v>
      </c>
      <c r="C120" s="66">
        <f>'[1]ESTIMACION CONSUMO IIQQ'!L53</f>
        <v>4</v>
      </c>
      <c r="D120" s="65">
        <v>380</v>
      </c>
      <c r="E120" s="11"/>
      <c r="F120" s="93">
        <f t="shared" si="10"/>
        <v>0</v>
      </c>
    </row>
    <row r="121" spans="2:6" ht="15.75" thickBot="1" x14ac:dyDescent="0.3">
      <c r="B121" s="59" t="s">
        <v>110</v>
      </c>
      <c r="C121" s="62">
        <f>'[1]ESTIMACION CONSUMO IIQQ'!L54</f>
        <v>4</v>
      </c>
      <c r="D121" s="61">
        <v>485</v>
      </c>
      <c r="E121" s="10"/>
      <c r="F121" s="92">
        <f t="shared" si="10"/>
        <v>0</v>
      </c>
    </row>
    <row r="122" spans="2:6" ht="15.75" thickBot="1" x14ac:dyDescent="0.3">
      <c r="B122" s="63" t="s">
        <v>111</v>
      </c>
      <c r="C122" s="66">
        <f>'[1]ESTIMACION CONSUMO IIQQ'!L55</f>
        <v>2</v>
      </c>
      <c r="D122" s="65">
        <v>600</v>
      </c>
      <c r="E122" s="11"/>
      <c r="F122" s="93">
        <f t="shared" si="10"/>
        <v>0</v>
      </c>
    </row>
    <row r="123" spans="2:6" ht="15.75" thickBot="1" x14ac:dyDescent="0.3">
      <c r="B123" s="67"/>
      <c r="C123" s="68"/>
      <c r="D123" s="68"/>
      <c r="E123" s="69" t="s">
        <v>112</v>
      </c>
      <c r="F123" s="94">
        <f>SUM(F6:F122)</f>
        <v>0</v>
      </c>
    </row>
    <row r="124" spans="2:6" ht="15.75" thickBot="1" x14ac:dyDescent="0.3">
      <c r="B124" s="68"/>
      <c r="C124" s="68"/>
      <c r="D124" s="68"/>
      <c r="E124" s="68"/>
      <c r="F124" s="68"/>
    </row>
    <row r="125" spans="2:6" ht="15.75" thickBot="1" x14ac:dyDescent="0.3">
      <c r="B125" s="68"/>
      <c r="C125" s="70" t="s">
        <v>113</v>
      </c>
      <c r="D125" s="71"/>
      <c r="E125" s="71"/>
      <c r="F125" s="72"/>
    </row>
    <row r="126" spans="2:6" ht="26.25" thickBot="1" x14ac:dyDescent="0.3">
      <c r="B126" s="21" t="s">
        <v>114</v>
      </c>
      <c r="C126" s="73">
        <v>60000</v>
      </c>
      <c r="D126" s="74"/>
      <c r="E126" s="74"/>
      <c r="F126" s="75"/>
    </row>
    <row r="127" spans="2:6" ht="15.75" thickBot="1" x14ac:dyDescent="0.3">
      <c r="B127" s="68"/>
      <c r="C127" s="68"/>
      <c r="D127" s="68"/>
      <c r="E127" s="68"/>
      <c r="F127" s="68"/>
    </row>
    <row r="128" spans="2:6" ht="24" customHeight="1" thickBot="1" x14ac:dyDescent="0.3">
      <c r="B128" s="76" t="s">
        <v>115</v>
      </c>
      <c r="C128" s="77"/>
      <c r="D128" s="77"/>
      <c r="E128" s="77"/>
      <c r="F128" s="78"/>
    </row>
    <row r="129" spans="2:6" ht="45.75" thickBot="1" x14ac:dyDescent="0.3">
      <c r="B129" s="79" t="s">
        <v>116</v>
      </c>
      <c r="C129" s="95">
        <f>C126+F123</f>
        <v>60000</v>
      </c>
      <c r="D129" s="96"/>
      <c r="E129" s="96"/>
      <c r="F129" s="97"/>
    </row>
  </sheetData>
  <sheetProtection algorithmName="SHA-512" hashValue="14nxSpaTPNfRJTN5zMYjgbJTtH+3G+Ce1SYxi+SjuUWGMwPPL0wxdSNZfQabj18OVtXmF9pGNl2D2o1b8O85hw==" saltValue="F2dBKc3jfvzKLr3y/qHurQ==" spinCount="100000" sheet="1" objects="1" scenarios="1"/>
  <mergeCells count="19">
    <mergeCell ref="B2:F3"/>
    <mergeCell ref="B106:F106"/>
    <mergeCell ref="B116:F116"/>
    <mergeCell ref="C125:F125"/>
    <mergeCell ref="C126:F126"/>
    <mergeCell ref="B128:F128"/>
    <mergeCell ref="C129:F129"/>
    <mergeCell ref="B64:F64"/>
    <mergeCell ref="B65:F65"/>
    <mergeCell ref="B75:F75"/>
    <mergeCell ref="B85:F85"/>
    <mergeCell ref="B86:F86"/>
    <mergeCell ref="B96:F96"/>
    <mergeCell ref="B8:F8"/>
    <mergeCell ref="B11:F11"/>
    <mergeCell ref="B15:F15"/>
    <mergeCell ref="B47:F47"/>
    <mergeCell ref="B56:F56"/>
    <mergeCell ref="B61:F61"/>
  </mergeCells>
  <dataValidations count="2">
    <dataValidation type="decimal" operator="lessThanOrEqual" allowBlank="1" showErrorMessage="1" errorTitle="ERROR" error="IMPORTE SUPERIOR AL PRECIO MÁXIMO UNITARIO" promptTitle="ERROR" sqref="E6" xr:uid="{03113635-9067-4ED6-9899-6CDDA1761003}">
      <formula1>D6</formula1>
    </dataValidation>
    <dataValidation type="decimal" operator="lessThanOrEqual" allowBlank="1" showInputMessage="1" showErrorMessage="1" errorTitle="ERROR" error="IMPORTE SUPERIOR PRECIO MÁXIMO UNITARIO_x000a_" sqref="E7 E9:E10 E12:E14 E16:E46 E48:E55 E57:E60 E62:E63 E66:E74 E76:E84 E87:E95 E97:E105 E107:E115 E117:E122" xr:uid="{7C25E703-ABDD-46D5-A662-0AB94C09051E}">
      <formula1>D7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MUTUA DE ANDALUCIA Y CEUTA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Sanchez Calle</dc:creator>
  <cp:lastModifiedBy>Cristina Sanchez Calle</cp:lastModifiedBy>
  <dcterms:created xsi:type="dcterms:W3CDTF">2024-11-21T09:54:19Z</dcterms:created>
  <dcterms:modified xsi:type="dcterms:W3CDTF">2024-11-21T10:51:14Z</dcterms:modified>
</cp:coreProperties>
</file>