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CIONES\Licitaciones 2024\CS-2025 5101 0003 HOSPITAL SEVILLA\PLIEGOS\"/>
    </mc:Choice>
  </mc:AlternateContent>
  <xr:revisionPtr revIDLastSave="0" documentId="8_{EE30E066-0B2D-49C5-85DE-29FE4E730519}" xr6:coauthVersionLast="47" xr6:coauthVersionMax="47" xr10:uidLastSave="{00000000-0000-0000-0000-000000000000}"/>
  <bookViews>
    <workbookView xWindow="28680" yWindow="-120" windowWidth="29040" windowHeight="15840" xr2:uid="{A59EDE5A-8C5E-4418-B5B4-87C77CED4CB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1" i="1" l="1"/>
  <c r="H70" i="1"/>
  <c r="H69" i="1"/>
  <c r="H68" i="1"/>
  <c r="H67" i="1"/>
  <c r="H66" i="1"/>
  <c r="H64" i="1"/>
  <c r="H63" i="1"/>
  <c r="H62" i="1"/>
  <c r="H61" i="1"/>
  <c r="H60" i="1"/>
  <c r="H59" i="1"/>
  <c r="H58" i="1"/>
  <c r="H57" i="1"/>
  <c r="H56" i="1"/>
  <c r="H53" i="1"/>
  <c r="H52" i="1"/>
  <c r="H51" i="1"/>
  <c r="H50" i="1"/>
  <c r="H49" i="1"/>
  <c r="H48" i="1"/>
  <c r="H47" i="1"/>
  <c r="H46" i="1"/>
  <c r="H45" i="1"/>
  <c r="H42" i="1"/>
  <c r="H40" i="1"/>
  <c r="H39" i="1"/>
  <c r="H38" i="1"/>
  <c r="H37" i="1"/>
  <c r="H35" i="1"/>
  <c r="H34" i="1"/>
  <c r="H33" i="1"/>
  <c r="H32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0" i="1"/>
  <c r="H7" i="1"/>
  <c r="H8" i="1"/>
  <c r="H5" i="1"/>
  <c r="H4" i="1"/>
  <c r="H72" i="1" l="1"/>
  <c r="E78" i="1" s="1"/>
</calcChain>
</file>

<file path=xl/sharedStrings.xml><?xml version="1.0" encoding="utf-8"?>
<sst xmlns="http://schemas.openxmlformats.org/spreadsheetml/2006/main" count="77" uniqueCount="68">
  <si>
    <t>(A) Estimación consumo 2 años</t>
  </si>
  <si>
    <t>(B) Precio Max Unitario</t>
  </si>
  <si>
    <t>(C)Oferta economica unitaria</t>
  </si>
  <si>
    <t>Precio contrato (C*A)</t>
  </si>
  <si>
    <t>CONSULTA DE URGENCIAS                                                                                                                           Incluye: Honorarios médicos, radiología y analítica convencional; Curas de
Urgencias, Yesos, Medicación Administrada; Otras situaciones de urgencias.
Excluye: Fármacos Recetados suministrados por Farmacia, que serán
abonados por parte de la Mutua responsable del expediente a la Farmacia o al
paciente, TAC, ECO o RNM.</t>
  </si>
  <si>
    <t>REHABILITACIÓN</t>
  </si>
  <si>
    <t>CONSULTAS</t>
  </si>
  <si>
    <t>CONSULTA ESPECIALISTA (PRIMERA CONSULTA)</t>
  </si>
  <si>
    <t>REVISION ESPECIALISTA (CONSULTA SUCESIVA)</t>
  </si>
  <si>
    <t>ENFERMERIA</t>
  </si>
  <si>
    <t>CONSULTA DE ENFERMERÍA                                                                                                      Incluye: curas, escayolas, inyectables, otros actos.</t>
  </si>
  <si>
    <t>PRUEBAS DIAGNOSTICAS</t>
  </si>
  <si>
    <t>RESONANCIA MAGNETICA</t>
  </si>
  <si>
    <t>ARTRORESONANCIA</t>
  </si>
  <si>
    <t>RX SIMPLE</t>
  </si>
  <si>
    <t>TAC</t>
  </si>
  <si>
    <t>TAC CONTRASTE</t>
  </si>
  <si>
    <t>ANGIOTAC</t>
  </si>
  <si>
    <t>ECOGRAFIA</t>
  </si>
  <si>
    <t>ECODOPPLER</t>
  </si>
  <si>
    <t>ECOCARDIOGRAMA</t>
  </si>
  <si>
    <t>ELECTROENCEFALOGRAMA</t>
  </si>
  <si>
    <t>ELECTROCARDIOGRAMA</t>
  </si>
  <si>
    <t>ELECTROMIOGRAMA</t>
  </si>
  <si>
    <t>ERGOMETRIA</t>
  </si>
  <si>
    <t>GAMMAGRAFIA OSEA</t>
  </si>
  <si>
    <t>HOLTER DINAMICO</t>
  </si>
  <si>
    <t>AUDIOMETRIA</t>
  </si>
  <si>
    <t>ESPIROMETRÍA SIMPLE</t>
  </si>
  <si>
    <t>POTENCIALES AUDITIVOS</t>
  </si>
  <si>
    <t>RETINOGRAFIA</t>
  </si>
  <si>
    <t>ANALITICAS</t>
  </si>
  <si>
    <t>PERFIL PREOPERATORIO: Hemograma bilirrubina total cloro creatinina GGT glucosa GOT GPT potasio colinesterasa sérica sodio tiempo cefalina
tiempo protombina INR + colesterol y fracciones+ ac. Úrico</t>
  </si>
  <si>
    <t>PERFIL BÁSICO: Bioquímica (Índice de aterogeneidad, Colesterol, Colesterol-HDL, Colesterol LDL, Colesterol VLDL, Triglicéridos,
Glucosa, GOT, GPT, GGT, Ácido úrico, Bilirrubina total, Creatinina, Fosfatasa alcalina, Proteínas totales) + Urianálisis +
Hemograma + V.S.G.</t>
  </si>
  <si>
    <t>PERFIL BASICO + CARDIACO</t>
  </si>
  <si>
    <t>PERFIL BIOLOGICO: Ag HBs + AC anti-HBs + Ac anti-HBc + Ac anti-VHC + serologia VIH + AST + ALT + GGT + Urea + Creatinina +
Hemograma + GLUCOSA + ALP</t>
  </si>
  <si>
    <t>INTERVENCIONES QUIRURGICAS</t>
  </si>
  <si>
    <t>PREOPERATORIO                                                                                                                                            Incluye: Visita preanestésica, Rx.torax, Electrocardiograma, Hemograma, Tiempo de Protrombina, Indice de Quit, APTT, Sodio, Potasio, Fibrinogeno, Glucosa, Urea, Creatinina</t>
  </si>
  <si>
    <t>ESTACIA EN PLANTA</t>
  </si>
  <si>
    <t>ESTANCIA EN UCI</t>
  </si>
  <si>
    <t>HOSPITAL DE DIA</t>
  </si>
  <si>
    <t>FORFAIT INTERVENCIONES QUIRURGICAS MAS HABITUALES</t>
  </si>
  <si>
    <t>I.Q. HERNIA INGUINAL CON MALLA</t>
  </si>
  <si>
    <t>INTERVENCIONES QUIRURGICAS CON MEDIOS AJENOS A CESMA</t>
  </si>
  <si>
    <r>
      <rPr>
        <b/>
        <u/>
        <sz val="8"/>
        <rFont val="Calibri"/>
        <family val="2"/>
      </rPr>
      <t>FORFAIT I.I.Q.Q. MEDIOS AJENOS:                                                                                                                                                                                                                                                                                                                                                                       *INCLUYE</t>
    </r>
    <r>
      <rPr>
        <sz val="8"/>
        <rFont val="Calibri"/>
        <family val="2"/>
      </rPr>
      <t xml:space="preserve">: - Honorarios médicos, honorarios anestesista, Derechos de quirófano y sala de reanimación, - Estancia hospitalaria y hostelería del paciente, - Medicación, material y fungibles de quirófano y planta de hospitalización, - Amplificador de RX, - Monitorización, - Derechos de Artroscopio, - Ayudantía, Instrumentista a partir del Grupo III, - 1 control radiológico postquirúrgico, - 1 control analítico postquirúrgico, - Asistencia del médico de guardia, - Rehabilitación, en caso de que sea necesaria, hasta duración máxima de hozpitalización de cada Grupo
</t>
    </r>
    <r>
      <rPr>
        <b/>
        <u/>
        <sz val="8"/>
        <rFont val="Calibri"/>
        <family val="2"/>
      </rPr>
      <t>NO INCLUYE</t>
    </r>
    <r>
      <rPr>
        <sz val="8"/>
        <rFont val="Calibri"/>
        <family val="2"/>
      </rPr>
      <t>: - Material de osteosíntesis e implantes, - Medicación y material especial que no sea habitual en el quirófano, - Anatomía patológica, - Pruebas cruzadas, y transfusiones, - Otras pruebas diagnóstica</t>
    </r>
  </si>
  <si>
    <t>FORFAIT I.Q. GRUPO 0</t>
  </si>
  <si>
    <t>FORFAIT I.Q. GRUPO 1</t>
  </si>
  <si>
    <t>FORFAIT I.Q. GRUPO 2</t>
  </si>
  <si>
    <t>FORFAIT I.Q. GRUPO 3</t>
  </si>
  <si>
    <t>FORFAIT I.Q. GRUPO 4</t>
  </si>
  <si>
    <t>FORFAIT I.Q. GRUPO 5</t>
  </si>
  <si>
    <t>FORFAIT I.Q. GRUPO 6</t>
  </si>
  <si>
    <t>FORFAIT I.Q. GRUPO 7</t>
  </si>
  <si>
    <t>FORFAIT I.Q. GRUPO 8</t>
  </si>
  <si>
    <t>INTERVENCIONES QUIRURGICAS CON MEDIOS PROPIOS DE CESMA</t>
  </si>
  <si>
    <r>
      <rPr>
        <b/>
        <u/>
        <sz val="8"/>
        <rFont val="Calibri"/>
        <family val="2"/>
      </rPr>
      <t xml:space="preserve">FORFAIT I.I.Q.Q. CON MEDIOS PROPIOS </t>
    </r>
    <r>
      <rPr>
        <sz val="8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8"/>
        <rFont val="Calibri"/>
        <family val="2"/>
      </rPr>
      <t xml:space="preserve">   INCLUYE:</t>
    </r>
    <r>
      <rPr>
        <sz val="8"/>
        <rFont val="Calibri"/>
        <family val="2"/>
      </rPr>
      <t xml:space="preserve"> -Derechos de quirófano y sala de reanimación, - Estancia hospitalaria y hostelería del paciente, - Medicación, material y fungibles de quirófano y planta de hospitalización, - Amplificador de RX, - Monitorización, - Derechos de Artroscopio, - Ayudantía e Instrumentista, a partir del Grupo III, - 1 control radiológico postquirúrgico, - 1 control analítico postquirúrgico, - Asistencia del médico de guardia, - Rehabilitación, en caso de que sea necesaria, hasta duración máxima de hozpitalización de cada Grupo
</t>
    </r>
    <r>
      <rPr>
        <b/>
        <u/>
        <sz val="8"/>
        <rFont val="Calibri"/>
        <family val="2"/>
      </rPr>
      <t>NO INCLUYE</t>
    </r>
    <r>
      <rPr>
        <sz val="8"/>
        <rFont val="Calibri"/>
        <family val="2"/>
      </rPr>
      <t>: - Material de osteosíntesis e implantes, - Medicación y material especial que no sea habitual en el quirófano, - Anatomía patológica, - Pruebas cruzadas, y transfusiones, - Otras pruebas diagnóstica, Honorarios cirujano, ayudantía</t>
    </r>
  </si>
  <si>
    <t>HONORARIOS AYUDANTIA - Solo para casos en los que Cesma no aporte su equipo</t>
  </si>
  <si>
    <t>HONORARIOS AYUDANTIA GRUPO 1</t>
  </si>
  <si>
    <t>HONORARIOS AYUDANTIA GRUPO 2</t>
  </si>
  <si>
    <t>HONORARIOS AYUDANTIA GRUPO 3</t>
  </si>
  <si>
    <t>HONORARIOS AYUDANTIA GRUPO 4</t>
  </si>
  <si>
    <t>HONORARIOS AYUDANTIA GRUPO 5</t>
  </si>
  <si>
    <t>HONORARIOS AYUDANTIA GRUPO 6</t>
  </si>
  <si>
    <t>TOTAL C*A</t>
  </si>
  <si>
    <t>IMPORTE</t>
  </si>
  <si>
    <t>MATERIAL SANITARIO, MATERIAL DE OSTEOSINTESIS/OTROS CONCEPTOS NO PREVISTO EN LISTADO DE PRECIOS UNITARIOS</t>
  </si>
  <si>
    <t>IMPORTE OFERTA ECONOMICA 2 Años</t>
  </si>
  <si>
    <t>(TOTAL C*A) + (OFERTA ECONÓMICA MATERIAL SANITARIO/OTROS CONCEPTOS NO PREVISTO EN LISTADO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</si>
</sst>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8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</font>
    <font>
      <b/>
      <u/>
      <sz val="8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</font>
    <font>
      <sz val="1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/>
    </xf>
    <xf numFmtId="8" fontId="2" fillId="3" borderId="4" xfId="0" applyNumberFormat="1" applyFont="1" applyFill="1" applyBorder="1" applyAlignment="1">
      <alignment horizontal="righ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8" fontId="2" fillId="4" borderId="6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8" fontId="2" fillId="4" borderId="4" xfId="0" applyNumberFormat="1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8" fontId="2" fillId="3" borderId="6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164" fontId="2" fillId="3" borderId="4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left" vertical="center" wrapText="1"/>
    </xf>
    <xf numFmtId="0" fontId="9" fillId="6" borderId="9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8" fontId="2" fillId="3" borderId="1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8" fontId="2" fillId="4" borderId="1" xfId="0" applyNumberFormat="1" applyFont="1" applyFill="1" applyBorder="1" applyAlignment="1">
      <alignment horizontal="left" vertical="center"/>
    </xf>
    <xf numFmtId="1" fontId="2" fillId="4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10" fillId="0" borderId="0" xfId="0" applyFont="1"/>
    <xf numFmtId="0" fontId="11" fillId="2" borderId="7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2" fillId="3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2" fillId="2" borderId="12" xfId="0" applyFont="1" applyFill="1" applyBorder="1" applyAlignment="1" applyProtection="1">
      <alignment horizontal="left" vertical="center" wrapText="1"/>
      <protection locked="0"/>
    </xf>
    <xf numFmtId="0" fontId="2" fillId="3" borderId="4" xfId="0" applyFont="1" applyFill="1" applyBorder="1" applyAlignment="1" applyProtection="1">
      <alignment horizontal="right" vertical="center"/>
      <protection locked="0"/>
    </xf>
    <xf numFmtId="0" fontId="2" fillId="4" borderId="6" xfId="0" applyFont="1" applyFill="1" applyBorder="1" applyAlignment="1" applyProtection="1">
      <alignment horizontal="right" vertical="center"/>
      <protection locked="0"/>
    </xf>
    <xf numFmtId="0" fontId="2" fillId="4" borderId="4" xfId="0" applyFont="1" applyFill="1" applyBorder="1" applyAlignment="1" applyProtection="1">
      <alignment horizontal="right" vertical="center"/>
      <protection locked="0"/>
    </xf>
    <xf numFmtId="0" fontId="2" fillId="3" borderId="6" xfId="0" applyFont="1" applyFill="1" applyBorder="1" applyAlignment="1" applyProtection="1">
      <alignment horizontal="right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8" fontId="2" fillId="3" borderId="4" xfId="0" applyNumberFormat="1" applyFont="1" applyFill="1" applyBorder="1" applyAlignment="1" applyProtection="1">
      <alignment horizontal="right" vertical="center"/>
      <protection hidden="1"/>
    </xf>
    <xf numFmtId="164" fontId="2" fillId="5" borderId="6" xfId="0" applyNumberFormat="1" applyFont="1" applyFill="1" applyBorder="1" applyAlignment="1" applyProtection="1">
      <alignment horizontal="right" vertical="center"/>
      <protection hidden="1"/>
    </xf>
    <xf numFmtId="164" fontId="2" fillId="5" borderId="4" xfId="0" applyNumberFormat="1" applyFont="1" applyFill="1" applyBorder="1" applyAlignment="1" applyProtection="1">
      <alignment horizontal="right" vertical="center"/>
      <protection hidden="1"/>
    </xf>
    <xf numFmtId="164" fontId="2" fillId="3" borderId="6" xfId="0" applyNumberFormat="1" applyFont="1" applyFill="1" applyBorder="1" applyAlignment="1" applyProtection="1">
      <alignment horizontal="right" vertical="center"/>
      <protection hidden="1"/>
    </xf>
    <xf numFmtId="164" fontId="2" fillId="3" borderId="4" xfId="0" applyNumberFormat="1" applyFont="1" applyFill="1" applyBorder="1" applyAlignment="1" applyProtection="1">
      <alignment horizontal="right" vertical="center"/>
      <protection hidden="1"/>
    </xf>
    <xf numFmtId="164" fontId="2" fillId="3" borderId="1" xfId="0" applyNumberFormat="1" applyFont="1" applyFill="1" applyBorder="1" applyAlignment="1" applyProtection="1">
      <alignment horizontal="right" vertical="center"/>
      <protection hidden="1"/>
    </xf>
    <xf numFmtId="164" fontId="2" fillId="5" borderId="2" xfId="0" applyNumberFormat="1" applyFont="1" applyFill="1" applyBorder="1" applyAlignment="1" applyProtection="1">
      <alignment horizontal="right" vertical="center"/>
      <protection hidden="1"/>
    </xf>
    <xf numFmtId="8" fontId="11" fillId="2" borderId="4" xfId="0" applyNumberFormat="1" applyFont="1" applyFill="1" applyBorder="1" applyAlignment="1" applyProtection="1">
      <alignment horizontal="right" vertical="center"/>
      <protection hidden="1"/>
    </xf>
    <xf numFmtId="164" fontId="12" fillId="0" borderId="8" xfId="0" applyNumberFormat="1" applyFont="1" applyBorder="1" applyAlignment="1" applyProtection="1">
      <alignment horizontal="right" vertical="center"/>
      <protection hidden="1"/>
    </xf>
    <xf numFmtId="0" fontId="12" fillId="0" borderId="9" xfId="0" applyFont="1" applyBorder="1" applyAlignment="1" applyProtection="1">
      <alignment horizontal="right" vertical="center"/>
      <protection hidden="1"/>
    </xf>
    <xf numFmtId="0" fontId="12" fillId="0" borderId="13" xfId="0" applyFont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F742-7DE9-4AC2-9AE5-44B2E3E96118}">
  <dimension ref="D2:H78"/>
  <sheetViews>
    <sheetView showGridLines="0" tabSelected="1" workbookViewId="0">
      <selection activeCell="K80" sqref="K80"/>
    </sheetView>
  </sheetViews>
  <sheetFormatPr baseColWidth="10" defaultRowHeight="15" x14ac:dyDescent="0.25"/>
  <cols>
    <col min="4" max="4" width="63" customWidth="1"/>
    <col min="5" max="5" width="11.28515625" bestFit="1" customWidth="1"/>
    <col min="7" max="7" width="10.42578125" bestFit="1" customWidth="1"/>
    <col min="8" max="8" width="11.140625" bestFit="1" customWidth="1"/>
  </cols>
  <sheetData>
    <row r="2" spans="4:8" ht="15.75" thickBot="1" x14ac:dyDescent="0.3"/>
    <row r="3" spans="4:8" ht="36.75" thickBot="1" x14ac:dyDescent="0.3">
      <c r="E3" s="1" t="s">
        <v>0</v>
      </c>
      <c r="F3" s="2" t="s">
        <v>1</v>
      </c>
      <c r="G3" s="2" t="s">
        <v>2</v>
      </c>
      <c r="H3" s="2" t="s">
        <v>3</v>
      </c>
    </row>
    <row r="4" spans="4:8" ht="84.75" customHeight="1" thickBot="1" x14ac:dyDescent="0.3">
      <c r="D4" s="3" t="s">
        <v>4</v>
      </c>
      <c r="E4" s="4">
        <v>528</v>
      </c>
      <c r="F4" s="5">
        <v>60.1965</v>
      </c>
      <c r="G4" s="59"/>
      <c r="H4" s="67">
        <f>IF(G4&gt;F4,0,E4*G4)</f>
        <v>0</v>
      </c>
    </row>
    <row r="5" spans="4:8" x14ac:dyDescent="0.25">
      <c r="D5" s="6" t="s">
        <v>5</v>
      </c>
      <c r="E5" s="7">
        <v>30</v>
      </c>
      <c r="F5" s="8">
        <v>19.11</v>
      </c>
      <c r="G5" s="60"/>
      <c r="H5" s="68">
        <f>IF(G5&gt;F5,0,E5*G5)</f>
        <v>0</v>
      </c>
    </row>
    <row r="6" spans="4:8" x14ac:dyDescent="0.25">
      <c r="D6" s="9" t="s">
        <v>6</v>
      </c>
      <c r="E6" s="9"/>
      <c r="F6" s="9"/>
      <c r="G6" s="9"/>
      <c r="H6" s="9"/>
    </row>
    <row r="7" spans="4:8" ht="15.75" thickBot="1" x14ac:dyDescent="0.3">
      <c r="D7" s="10" t="s">
        <v>7</v>
      </c>
      <c r="E7" s="11">
        <v>138</v>
      </c>
      <c r="F7" s="12">
        <v>60.1965</v>
      </c>
      <c r="G7" s="61"/>
      <c r="H7" s="69">
        <f>IF(G7&gt;F7,0,E7*G7)</f>
        <v>0</v>
      </c>
    </row>
    <row r="8" spans="4:8" x14ac:dyDescent="0.25">
      <c r="D8" s="13" t="s">
        <v>8</v>
      </c>
      <c r="E8" s="14">
        <v>192</v>
      </c>
      <c r="F8" s="15">
        <v>34.733999999999995</v>
      </c>
      <c r="G8" s="62"/>
      <c r="H8" s="70">
        <f>IF(G8&gt;F8,0,E8*G8)</f>
        <v>0</v>
      </c>
    </row>
    <row r="9" spans="4:8" ht="15.75" thickBot="1" x14ac:dyDescent="0.3">
      <c r="D9" s="9" t="s">
        <v>9</v>
      </c>
      <c r="E9" s="9"/>
      <c r="F9" s="9"/>
      <c r="G9" s="9"/>
      <c r="H9" s="9"/>
    </row>
    <row r="10" spans="4:8" ht="29.25" customHeight="1" thickBot="1" x14ac:dyDescent="0.3">
      <c r="D10" s="16" t="s">
        <v>10</v>
      </c>
      <c r="E10" s="11">
        <v>15</v>
      </c>
      <c r="F10" s="12">
        <v>13.240499999999999</v>
      </c>
      <c r="G10" s="61"/>
      <c r="H10" s="69">
        <f>IF(G10&gt;F10,0,E10*G10)</f>
        <v>0</v>
      </c>
    </row>
    <row r="11" spans="4:8" x14ac:dyDescent="0.25">
      <c r="D11" s="9" t="s">
        <v>11</v>
      </c>
      <c r="E11" s="9"/>
      <c r="F11" s="9"/>
      <c r="G11" s="9"/>
      <c r="H11" s="9"/>
    </row>
    <row r="12" spans="4:8" ht="15.75" thickBot="1" x14ac:dyDescent="0.3">
      <c r="D12" s="17" t="s">
        <v>12</v>
      </c>
      <c r="E12" s="4">
        <v>3</v>
      </c>
      <c r="F12" s="5">
        <v>50</v>
      </c>
      <c r="G12" s="63"/>
      <c r="H12" s="71">
        <f t="shared" ref="H12:H30" si="0">IF(G12&gt;F12,0,E12*G12)</f>
        <v>0</v>
      </c>
    </row>
    <row r="13" spans="4:8" ht="15.75" thickBot="1" x14ac:dyDescent="0.3">
      <c r="D13" s="10" t="s">
        <v>13</v>
      </c>
      <c r="E13" s="11">
        <v>3</v>
      </c>
      <c r="F13" s="12">
        <v>122</v>
      </c>
      <c r="G13" s="64"/>
      <c r="H13" s="69">
        <f t="shared" si="0"/>
        <v>0</v>
      </c>
    </row>
    <row r="14" spans="4:8" ht="15.75" thickBot="1" x14ac:dyDescent="0.3">
      <c r="D14" s="17" t="s">
        <v>14</v>
      </c>
      <c r="E14" s="4">
        <v>3</v>
      </c>
      <c r="F14" s="5">
        <v>17.650499999999997</v>
      </c>
      <c r="G14" s="63"/>
      <c r="H14" s="71">
        <f t="shared" si="0"/>
        <v>0</v>
      </c>
    </row>
    <row r="15" spans="4:8" ht="15.75" thickBot="1" x14ac:dyDescent="0.3">
      <c r="D15" s="17" t="s">
        <v>15</v>
      </c>
      <c r="E15" s="4">
        <v>3</v>
      </c>
      <c r="F15" s="5">
        <v>112.28699999999999</v>
      </c>
      <c r="G15" s="63"/>
      <c r="H15" s="71">
        <f t="shared" si="0"/>
        <v>0</v>
      </c>
    </row>
    <row r="16" spans="4:8" ht="15.75" thickBot="1" x14ac:dyDescent="0.3">
      <c r="D16" s="10" t="s">
        <v>16</v>
      </c>
      <c r="E16" s="11">
        <v>3</v>
      </c>
      <c r="F16" s="12">
        <v>123.8685</v>
      </c>
      <c r="G16" s="64"/>
      <c r="H16" s="69">
        <f t="shared" si="0"/>
        <v>0</v>
      </c>
    </row>
    <row r="17" spans="4:8" ht="15.75" thickBot="1" x14ac:dyDescent="0.3">
      <c r="D17" s="17" t="s">
        <v>17</v>
      </c>
      <c r="E17" s="4">
        <v>3</v>
      </c>
      <c r="F17" s="5">
        <v>112.28699999999999</v>
      </c>
      <c r="G17" s="63"/>
      <c r="H17" s="71">
        <f t="shared" si="0"/>
        <v>0</v>
      </c>
    </row>
    <row r="18" spans="4:8" ht="15.75" thickBot="1" x14ac:dyDescent="0.3">
      <c r="D18" s="10" t="s">
        <v>18</v>
      </c>
      <c r="E18" s="11">
        <v>18</v>
      </c>
      <c r="F18" s="12">
        <v>54.6</v>
      </c>
      <c r="G18" s="64"/>
      <c r="H18" s="69">
        <f t="shared" si="0"/>
        <v>0</v>
      </c>
    </row>
    <row r="19" spans="4:8" ht="15.75" thickBot="1" x14ac:dyDescent="0.3">
      <c r="D19" s="17" t="s">
        <v>19</v>
      </c>
      <c r="E19" s="4">
        <v>6</v>
      </c>
      <c r="F19" s="5">
        <v>34.671000000000006</v>
      </c>
      <c r="G19" s="63"/>
      <c r="H19" s="71">
        <f t="shared" si="0"/>
        <v>0</v>
      </c>
    </row>
    <row r="20" spans="4:8" ht="15.75" thickBot="1" x14ac:dyDescent="0.3">
      <c r="D20" s="10" t="s">
        <v>20</v>
      </c>
      <c r="E20" s="11">
        <v>3</v>
      </c>
      <c r="F20" s="12">
        <v>59.083500000000001</v>
      </c>
      <c r="G20" s="64"/>
      <c r="H20" s="69">
        <f t="shared" si="0"/>
        <v>0</v>
      </c>
    </row>
    <row r="21" spans="4:8" ht="15.75" thickBot="1" x14ac:dyDescent="0.3">
      <c r="D21" s="17" t="s">
        <v>21</v>
      </c>
      <c r="E21" s="4">
        <v>3</v>
      </c>
      <c r="F21" s="5">
        <v>112.28699999999999</v>
      </c>
      <c r="G21" s="63"/>
      <c r="H21" s="71">
        <f t="shared" si="0"/>
        <v>0</v>
      </c>
    </row>
    <row r="22" spans="4:8" ht="15.75" thickBot="1" x14ac:dyDescent="0.3">
      <c r="D22" s="10" t="s">
        <v>22</v>
      </c>
      <c r="E22" s="11">
        <v>3</v>
      </c>
      <c r="F22" s="12">
        <v>18.962999999999997</v>
      </c>
      <c r="G22" s="64"/>
      <c r="H22" s="69">
        <f t="shared" si="0"/>
        <v>0</v>
      </c>
    </row>
    <row r="23" spans="4:8" ht="15.75" thickBot="1" x14ac:dyDescent="0.3">
      <c r="D23" s="17" t="s">
        <v>23</v>
      </c>
      <c r="E23" s="4">
        <v>3</v>
      </c>
      <c r="F23" s="5">
        <v>100.7475</v>
      </c>
      <c r="G23" s="63"/>
      <c r="H23" s="71">
        <f t="shared" si="0"/>
        <v>0</v>
      </c>
    </row>
    <row r="24" spans="4:8" ht="15.75" thickBot="1" x14ac:dyDescent="0.3">
      <c r="D24" s="10" t="s">
        <v>24</v>
      </c>
      <c r="E24" s="11">
        <v>3</v>
      </c>
      <c r="F24" s="12">
        <v>99</v>
      </c>
      <c r="G24" s="64"/>
      <c r="H24" s="69">
        <f t="shared" si="0"/>
        <v>0</v>
      </c>
    </row>
    <row r="25" spans="4:8" ht="15.75" thickBot="1" x14ac:dyDescent="0.3">
      <c r="D25" s="17" t="s">
        <v>25</v>
      </c>
      <c r="E25" s="4">
        <v>6</v>
      </c>
      <c r="F25" s="5">
        <v>150</v>
      </c>
      <c r="G25" s="63"/>
      <c r="H25" s="71">
        <f t="shared" si="0"/>
        <v>0</v>
      </c>
    </row>
    <row r="26" spans="4:8" ht="15.75" thickBot="1" x14ac:dyDescent="0.3">
      <c r="D26" s="17" t="s">
        <v>26</v>
      </c>
      <c r="E26" s="4">
        <v>6</v>
      </c>
      <c r="F26" s="5">
        <v>64.028999999999996</v>
      </c>
      <c r="G26" s="63"/>
      <c r="H26" s="71">
        <f t="shared" si="0"/>
        <v>0</v>
      </c>
    </row>
    <row r="27" spans="4:8" ht="15.75" thickBot="1" x14ac:dyDescent="0.3">
      <c r="D27" s="10" t="s">
        <v>27</v>
      </c>
      <c r="E27" s="11">
        <v>3</v>
      </c>
      <c r="F27" s="12">
        <v>18.962999999999997</v>
      </c>
      <c r="G27" s="64"/>
      <c r="H27" s="69">
        <f t="shared" si="0"/>
        <v>0</v>
      </c>
    </row>
    <row r="28" spans="4:8" ht="15.75" thickBot="1" x14ac:dyDescent="0.3">
      <c r="D28" s="17" t="s">
        <v>28</v>
      </c>
      <c r="E28" s="4">
        <v>3</v>
      </c>
      <c r="F28" s="5">
        <v>16.7685</v>
      </c>
      <c r="G28" s="63"/>
      <c r="H28" s="71">
        <f t="shared" si="0"/>
        <v>0</v>
      </c>
    </row>
    <row r="29" spans="4:8" ht="15.75" thickBot="1" x14ac:dyDescent="0.3">
      <c r="D29" s="10" t="s">
        <v>29</v>
      </c>
      <c r="E29" s="11">
        <v>3</v>
      </c>
      <c r="F29" s="12">
        <v>67.840500000000006</v>
      </c>
      <c r="G29" s="64"/>
      <c r="H29" s="69">
        <f t="shared" si="0"/>
        <v>0</v>
      </c>
    </row>
    <row r="30" spans="4:8" ht="15.75" thickBot="1" x14ac:dyDescent="0.3">
      <c r="D30" s="17" t="s">
        <v>30</v>
      </c>
      <c r="E30" s="4">
        <v>3</v>
      </c>
      <c r="F30" s="5">
        <v>109.57</v>
      </c>
      <c r="G30" s="63"/>
      <c r="H30" s="71">
        <f t="shared" si="0"/>
        <v>0</v>
      </c>
    </row>
    <row r="31" spans="4:8" ht="15.75" thickBot="1" x14ac:dyDescent="0.3">
      <c r="D31" s="18" t="s">
        <v>31</v>
      </c>
      <c r="E31" s="19"/>
      <c r="F31" s="19"/>
      <c r="G31" s="19"/>
      <c r="H31" s="20"/>
    </row>
    <row r="32" spans="4:8" ht="49.5" customHeight="1" thickBot="1" x14ac:dyDescent="0.3">
      <c r="D32" s="21" t="s">
        <v>32</v>
      </c>
      <c r="E32" s="11">
        <v>3</v>
      </c>
      <c r="F32" s="12">
        <v>29.032499999999999</v>
      </c>
      <c r="G32" s="64"/>
      <c r="H32" s="69">
        <f t="shared" ref="H32:H35" si="1">IF(G32&gt;F32,0,E32*G32)</f>
        <v>0</v>
      </c>
    </row>
    <row r="33" spans="4:8" ht="84.75" customHeight="1" thickBot="1" x14ac:dyDescent="0.3">
      <c r="D33" s="22" t="s">
        <v>33</v>
      </c>
      <c r="E33" s="4">
        <v>3</v>
      </c>
      <c r="F33" s="23">
        <v>23.215499999999999</v>
      </c>
      <c r="G33" s="63"/>
      <c r="H33" s="71">
        <f t="shared" si="1"/>
        <v>0</v>
      </c>
    </row>
    <row r="34" spans="4:8" ht="24" customHeight="1" thickBot="1" x14ac:dyDescent="0.3">
      <c r="D34" s="21" t="s">
        <v>34</v>
      </c>
      <c r="E34" s="11">
        <v>3</v>
      </c>
      <c r="F34" s="12">
        <v>58.054499999999997</v>
      </c>
      <c r="G34" s="64"/>
      <c r="H34" s="69">
        <f t="shared" si="1"/>
        <v>0</v>
      </c>
    </row>
    <row r="35" spans="4:8" ht="52.5" customHeight="1" thickBot="1" x14ac:dyDescent="0.3">
      <c r="D35" s="22" t="s">
        <v>35</v>
      </c>
      <c r="E35" s="4">
        <v>3</v>
      </c>
      <c r="F35" s="23">
        <v>52.247999999999998</v>
      </c>
      <c r="G35" s="63"/>
      <c r="H35" s="71">
        <f t="shared" si="1"/>
        <v>0</v>
      </c>
    </row>
    <row r="36" spans="4:8" ht="24" thickBot="1" x14ac:dyDescent="0.3">
      <c r="D36" s="24" t="s">
        <v>36</v>
      </c>
      <c r="E36" s="25"/>
      <c r="F36" s="25"/>
      <c r="G36" s="25"/>
      <c r="H36" s="26"/>
    </row>
    <row r="37" spans="4:8" ht="54" customHeight="1" thickBot="1" x14ac:dyDescent="0.3">
      <c r="D37" s="22" t="s">
        <v>37</v>
      </c>
      <c r="E37" s="4">
        <v>126</v>
      </c>
      <c r="F37" s="5">
        <v>150</v>
      </c>
      <c r="G37" s="63"/>
      <c r="H37" s="71">
        <f t="shared" ref="H37:H40" si="2">IF(G37&gt;F37,0,E37*G37)</f>
        <v>0</v>
      </c>
    </row>
    <row r="38" spans="4:8" ht="15.75" thickBot="1" x14ac:dyDescent="0.3">
      <c r="D38" s="10" t="s">
        <v>38</v>
      </c>
      <c r="E38" s="11">
        <v>60</v>
      </c>
      <c r="F38" s="12">
        <v>126.1365</v>
      </c>
      <c r="G38" s="64"/>
      <c r="H38" s="69">
        <f t="shared" si="2"/>
        <v>0</v>
      </c>
    </row>
    <row r="39" spans="4:8" ht="15.75" thickBot="1" x14ac:dyDescent="0.3">
      <c r="D39" s="17" t="s">
        <v>39</v>
      </c>
      <c r="E39" s="4">
        <v>10</v>
      </c>
      <c r="F39" s="5">
        <v>686.952</v>
      </c>
      <c r="G39" s="63"/>
      <c r="H39" s="71">
        <f t="shared" si="2"/>
        <v>0</v>
      </c>
    </row>
    <row r="40" spans="4:8" ht="15.75" thickBot="1" x14ac:dyDescent="0.3">
      <c r="D40" s="10" t="s">
        <v>40</v>
      </c>
      <c r="E40" s="11">
        <v>10</v>
      </c>
      <c r="F40" s="12">
        <v>60</v>
      </c>
      <c r="G40" s="64"/>
      <c r="H40" s="69">
        <f t="shared" si="2"/>
        <v>0</v>
      </c>
    </row>
    <row r="41" spans="4:8" ht="16.5" thickBot="1" x14ac:dyDescent="0.3">
      <c r="D41" s="27" t="s">
        <v>41</v>
      </c>
      <c r="E41" s="28"/>
      <c r="F41" s="28"/>
      <c r="G41" s="28"/>
      <c r="H41" s="29"/>
    </row>
    <row r="42" spans="4:8" ht="15.75" thickBot="1" x14ac:dyDescent="0.3">
      <c r="D42" s="10" t="s">
        <v>42</v>
      </c>
      <c r="E42" s="30">
        <v>12</v>
      </c>
      <c r="F42" s="12">
        <v>2400</v>
      </c>
      <c r="G42" s="64"/>
      <c r="H42" s="69">
        <f>IF(G42&gt;F42,0,E42*G42)</f>
        <v>0</v>
      </c>
    </row>
    <row r="43" spans="4:8" ht="18" customHeight="1" thickBot="1" x14ac:dyDescent="0.3">
      <c r="D43" s="27" t="s">
        <v>43</v>
      </c>
      <c r="E43" s="28"/>
      <c r="F43" s="28"/>
      <c r="G43" s="28"/>
      <c r="H43" s="29"/>
    </row>
    <row r="44" spans="4:8" ht="84.75" customHeight="1" thickBot="1" x14ac:dyDescent="0.3">
      <c r="D44" s="31" t="s">
        <v>44</v>
      </c>
      <c r="E44" s="32"/>
      <c r="F44" s="32"/>
      <c r="G44" s="32"/>
      <c r="H44" s="33"/>
    </row>
    <row r="45" spans="4:8" ht="15.75" thickBot="1" x14ac:dyDescent="0.3">
      <c r="D45" s="34" t="s">
        <v>45</v>
      </c>
      <c r="E45" s="35">
        <v>3</v>
      </c>
      <c r="F45" s="36">
        <v>593.66999999999996</v>
      </c>
      <c r="G45" s="65"/>
      <c r="H45" s="72">
        <f t="shared" ref="H45:H53" si="3">IF(G45&gt;F45,0,E45*G45)</f>
        <v>0</v>
      </c>
    </row>
    <row r="46" spans="4:8" ht="15.75" thickBot="1" x14ac:dyDescent="0.3">
      <c r="D46" s="38" t="s">
        <v>46</v>
      </c>
      <c r="E46" s="39">
        <v>3</v>
      </c>
      <c r="F46" s="40">
        <v>613.08450000000005</v>
      </c>
      <c r="G46" s="66"/>
      <c r="H46" s="73">
        <f t="shared" si="3"/>
        <v>0</v>
      </c>
    </row>
    <row r="47" spans="4:8" ht="15.75" thickBot="1" x14ac:dyDescent="0.3">
      <c r="D47" s="34" t="s">
        <v>47</v>
      </c>
      <c r="E47" s="35">
        <v>12</v>
      </c>
      <c r="F47" s="36">
        <v>739.23149999999998</v>
      </c>
      <c r="G47" s="63"/>
      <c r="H47" s="71">
        <f t="shared" si="3"/>
        <v>0</v>
      </c>
    </row>
    <row r="48" spans="4:8" ht="15.75" thickBot="1" x14ac:dyDescent="0.3">
      <c r="D48" s="38" t="s">
        <v>48</v>
      </c>
      <c r="E48" s="39">
        <v>24</v>
      </c>
      <c r="F48" s="40">
        <v>1097.607</v>
      </c>
      <c r="G48" s="64"/>
      <c r="H48" s="69">
        <f t="shared" si="3"/>
        <v>0</v>
      </c>
    </row>
    <row r="49" spans="4:8" ht="15.75" thickBot="1" x14ac:dyDescent="0.3">
      <c r="D49" s="34" t="s">
        <v>49</v>
      </c>
      <c r="E49" s="35">
        <v>6</v>
      </c>
      <c r="F49" s="36">
        <v>1414.9065000000001</v>
      </c>
      <c r="G49" s="63"/>
      <c r="H49" s="71">
        <f t="shared" si="3"/>
        <v>0</v>
      </c>
    </row>
    <row r="50" spans="4:8" ht="15.75" thickBot="1" x14ac:dyDescent="0.3">
      <c r="D50" s="38" t="s">
        <v>50</v>
      </c>
      <c r="E50" s="39">
        <v>6</v>
      </c>
      <c r="F50" s="40">
        <v>1896.5625</v>
      </c>
      <c r="G50" s="64"/>
      <c r="H50" s="69">
        <f t="shared" si="3"/>
        <v>0</v>
      </c>
    </row>
    <row r="51" spans="4:8" ht="15.75" thickBot="1" x14ac:dyDescent="0.3">
      <c r="D51" s="34" t="s">
        <v>51</v>
      </c>
      <c r="E51" s="35">
        <v>30</v>
      </c>
      <c r="F51" s="36">
        <v>2439.9480000000008</v>
      </c>
      <c r="G51" s="63"/>
      <c r="H51" s="71">
        <f t="shared" si="3"/>
        <v>0</v>
      </c>
    </row>
    <row r="52" spans="4:8" ht="15.75" thickBot="1" x14ac:dyDescent="0.3">
      <c r="D52" s="38" t="s">
        <v>52</v>
      </c>
      <c r="E52" s="39">
        <v>6</v>
      </c>
      <c r="F52" s="40">
        <v>3156.0690000000004</v>
      </c>
      <c r="G52" s="64"/>
      <c r="H52" s="69">
        <f t="shared" si="3"/>
        <v>0</v>
      </c>
    </row>
    <row r="53" spans="4:8" ht="15.75" thickBot="1" x14ac:dyDescent="0.3">
      <c r="D53" s="34" t="s">
        <v>53</v>
      </c>
      <c r="E53" s="35">
        <v>6</v>
      </c>
      <c r="F53" s="36">
        <v>3922.3065000000006</v>
      </c>
      <c r="G53" s="63"/>
      <c r="H53" s="71">
        <f t="shared" si="3"/>
        <v>0</v>
      </c>
    </row>
    <row r="54" spans="4:8" ht="16.5" thickBot="1" x14ac:dyDescent="0.3">
      <c r="D54" s="27" t="s">
        <v>54</v>
      </c>
      <c r="E54" s="28"/>
      <c r="F54" s="28"/>
      <c r="G54" s="28"/>
      <c r="H54" s="29"/>
    </row>
    <row r="55" spans="4:8" ht="90" customHeight="1" thickBot="1" x14ac:dyDescent="0.3">
      <c r="D55" s="31" t="s">
        <v>55</v>
      </c>
      <c r="E55" s="32"/>
      <c r="F55" s="32"/>
      <c r="G55" s="32"/>
      <c r="H55" s="33"/>
    </row>
    <row r="56" spans="4:8" ht="15.75" thickBot="1" x14ac:dyDescent="0.3">
      <c r="D56" s="34" t="s">
        <v>45</v>
      </c>
      <c r="E56" s="35">
        <v>6</v>
      </c>
      <c r="F56" s="36">
        <v>410.86500000000001</v>
      </c>
      <c r="G56" s="65"/>
      <c r="H56" s="72">
        <f t="shared" ref="H56:H64" si="4">IF(G56&gt;F56,0,E56*G56)</f>
        <v>0</v>
      </c>
    </row>
    <row r="57" spans="4:8" ht="15.75" thickBot="1" x14ac:dyDescent="0.3">
      <c r="D57" s="38" t="s">
        <v>46</v>
      </c>
      <c r="E57" s="39">
        <v>3</v>
      </c>
      <c r="F57" s="40">
        <v>422.52</v>
      </c>
      <c r="G57" s="66"/>
      <c r="H57" s="73">
        <f t="shared" si="4"/>
        <v>0</v>
      </c>
    </row>
    <row r="58" spans="4:8" ht="15.75" thickBot="1" x14ac:dyDescent="0.3">
      <c r="D58" s="34" t="s">
        <v>47</v>
      </c>
      <c r="E58" s="35">
        <v>36</v>
      </c>
      <c r="F58" s="36">
        <v>498.20399999999995</v>
      </c>
      <c r="G58" s="65"/>
      <c r="H58" s="72">
        <f t="shared" si="4"/>
        <v>0</v>
      </c>
    </row>
    <row r="59" spans="4:8" ht="15.75" thickBot="1" x14ac:dyDescent="0.3">
      <c r="D59" s="38" t="s">
        <v>48</v>
      </c>
      <c r="E59" s="39">
        <v>6</v>
      </c>
      <c r="F59" s="40">
        <v>742.86449999999991</v>
      </c>
      <c r="G59" s="66"/>
      <c r="H59" s="73">
        <f t="shared" si="4"/>
        <v>0</v>
      </c>
    </row>
    <row r="60" spans="4:8" ht="15.75" thickBot="1" x14ac:dyDescent="0.3">
      <c r="D60" s="34" t="s">
        <v>49</v>
      </c>
      <c r="E60" s="35">
        <v>30</v>
      </c>
      <c r="F60" s="36">
        <v>933.24</v>
      </c>
      <c r="G60" s="65"/>
      <c r="H60" s="72">
        <f t="shared" si="4"/>
        <v>0</v>
      </c>
    </row>
    <row r="61" spans="4:8" ht="15.75" thickBot="1" x14ac:dyDescent="0.3">
      <c r="D61" s="38" t="s">
        <v>50</v>
      </c>
      <c r="E61" s="39">
        <v>42</v>
      </c>
      <c r="F61" s="40">
        <v>1250.3295000000001</v>
      </c>
      <c r="G61" s="66"/>
      <c r="H61" s="73">
        <f t="shared" si="4"/>
        <v>0</v>
      </c>
    </row>
    <row r="62" spans="4:8" ht="15.75" thickBot="1" x14ac:dyDescent="0.3">
      <c r="D62" s="34" t="s">
        <v>51</v>
      </c>
      <c r="E62" s="35">
        <v>3</v>
      </c>
      <c r="F62" s="36">
        <v>1576.3650000000002</v>
      </c>
      <c r="G62" s="65"/>
      <c r="H62" s="72">
        <f t="shared" si="4"/>
        <v>0</v>
      </c>
    </row>
    <row r="63" spans="4:8" ht="15.75" thickBot="1" x14ac:dyDescent="0.3">
      <c r="D63" s="38" t="s">
        <v>52</v>
      </c>
      <c r="E63" s="39">
        <v>3</v>
      </c>
      <c r="F63" s="40">
        <v>2044.8645000000004</v>
      </c>
      <c r="G63" s="66"/>
      <c r="H63" s="73">
        <f t="shared" si="4"/>
        <v>0</v>
      </c>
    </row>
    <row r="64" spans="4:8" ht="15.75" thickBot="1" x14ac:dyDescent="0.3">
      <c r="D64" s="34" t="s">
        <v>53</v>
      </c>
      <c r="E64" s="35">
        <v>3</v>
      </c>
      <c r="F64" s="36">
        <v>2504.6070000000004</v>
      </c>
      <c r="G64" s="65"/>
      <c r="H64" s="72">
        <f t="shared" si="4"/>
        <v>0</v>
      </c>
    </row>
    <row r="65" spans="4:8" ht="15.75" thickBot="1" x14ac:dyDescent="0.3">
      <c r="D65" s="56" t="s">
        <v>56</v>
      </c>
      <c r="E65" s="57"/>
      <c r="F65" s="57"/>
      <c r="G65" s="57"/>
      <c r="H65" s="58"/>
    </row>
    <row r="66" spans="4:8" ht="15.75" thickBot="1" x14ac:dyDescent="0.3">
      <c r="D66" s="34" t="s">
        <v>57</v>
      </c>
      <c r="E66" s="35">
        <v>3</v>
      </c>
      <c r="F66" s="36">
        <v>57.169350000000001</v>
      </c>
      <c r="G66" s="65"/>
      <c r="H66" s="72">
        <f t="shared" ref="H66:H71" si="5">IF(G66&gt;F66,0,E66*G66)</f>
        <v>0</v>
      </c>
    </row>
    <row r="67" spans="4:8" ht="15.75" thickBot="1" x14ac:dyDescent="0.3">
      <c r="D67" s="38" t="s">
        <v>58</v>
      </c>
      <c r="E67" s="41">
        <v>36</v>
      </c>
      <c r="F67" s="40">
        <v>72.308250000000001</v>
      </c>
      <c r="G67" s="66"/>
      <c r="H67" s="73">
        <f t="shared" si="5"/>
        <v>0</v>
      </c>
    </row>
    <row r="68" spans="4:8" ht="15.75" thickBot="1" x14ac:dyDescent="0.3">
      <c r="D68" s="34" t="s">
        <v>59</v>
      </c>
      <c r="E68" s="37">
        <v>6</v>
      </c>
      <c r="F68" s="36">
        <v>106.42275000000002</v>
      </c>
      <c r="G68" s="65"/>
      <c r="H68" s="72">
        <f t="shared" si="5"/>
        <v>0</v>
      </c>
    </row>
    <row r="69" spans="4:8" ht="15.75" thickBot="1" x14ac:dyDescent="0.3">
      <c r="D69" s="38" t="s">
        <v>60</v>
      </c>
      <c r="E69" s="41">
        <v>30</v>
      </c>
      <c r="F69" s="40">
        <v>144.49995000000001</v>
      </c>
      <c r="G69" s="66"/>
      <c r="H69" s="73">
        <f t="shared" si="5"/>
        <v>0</v>
      </c>
    </row>
    <row r="70" spans="4:8" ht="15.75" thickBot="1" x14ac:dyDescent="0.3">
      <c r="D70" s="34" t="s">
        <v>61</v>
      </c>
      <c r="E70" s="37">
        <v>42</v>
      </c>
      <c r="F70" s="36">
        <v>193.8699</v>
      </c>
      <c r="G70" s="65"/>
      <c r="H70" s="72">
        <f t="shared" si="5"/>
        <v>0</v>
      </c>
    </row>
    <row r="71" spans="4:8" ht="15.75" thickBot="1" x14ac:dyDescent="0.3">
      <c r="D71" s="38" t="s">
        <v>62</v>
      </c>
      <c r="E71" s="41">
        <v>3</v>
      </c>
      <c r="F71" s="40">
        <v>259.07490000000001</v>
      </c>
      <c r="G71" s="66"/>
      <c r="H71" s="73">
        <f t="shared" si="5"/>
        <v>0</v>
      </c>
    </row>
    <row r="72" spans="4:8" ht="15.75" thickBot="1" x14ac:dyDescent="0.3">
      <c r="D72" s="42"/>
      <c r="E72" s="43"/>
      <c r="F72" s="43"/>
      <c r="G72" s="44" t="s">
        <v>63</v>
      </c>
      <c r="H72" s="74">
        <f>SUM(H4:H5,H7:H8,H10,H12:H30,H32:H35,H37:H40,H42,H45:H53,H56:H64,H66:H71)</f>
        <v>0</v>
      </c>
    </row>
    <row r="73" spans="4:8" ht="15.75" thickBot="1" x14ac:dyDescent="0.3">
      <c r="D73" s="43"/>
      <c r="E73" s="43"/>
      <c r="F73" s="43"/>
      <c r="G73" s="43"/>
      <c r="H73" s="43"/>
    </row>
    <row r="74" spans="4:8" ht="15.75" thickBot="1" x14ac:dyDescent="0.3">
      <c r="D74" s="43"/>
      <c r="E74" s="45" t="s">
        <v>64</v>
      </c>
      <c r="F74" s="46"/>
      <c r="G74" s="46"/>
      <c r="H74" s="47"/>
    </row>
    <row r="75" spans="4:8" ht="32.25" customHeight="1" thickBot="1" x14ac:dyDescent="0.3">
      <c r="D75" s="48" t="s">
        <v>65</v>
      </c>
      <c r="E75" s="49">
        <v>60000</v>
      </c>
      <c r="F75" s="50"/>
      <c r="G75" s="50"/>
      <c r="H75" s="51"/>
    </row>
    <row r="76" spans="4:8" ht="15.75" thickBot="1" x14ac:dyDescent="0.3">
      <c r="D76" s="43"/>
      <c r="E76" s="43"/>
      <c r="F76" s="43"/>
      <c r="G76" s="43"/>
      <c r="H76" s="43"/>
    </row>
    <row r="77" spans="4:8" ht="24" thickBot="1" x14ac:dyDescent="0.3">
      <c r="D77" s="52" t="s">
        <v>66</v>
      </c>
      <c r="E77" s="53"/>
      <c r="F77" s="53"/>
      <c r="G77" s="53"/>
      <c r="H77" s="54"/>
    </row>
    <row r="78" spans="4:8" ht="52.5" customHeight="1" thickBot="1" x14ac:dyDescent="0.3">
      <c r="D78" s="55" t="s">
        <v>67</v>
      </c>
      <c r="E78" s="75">
        <f>E75+H72</f>
        <v>60000</v>
      </c>
      <c r="F78" s="76"/>
      <c r="G78" s="76"/>
      <c r="H78" s="77"/>
    </row>
  </sheetData>
  <sheetProtection algorithmName="SHA-512" hashValue="kBBf590U2TMgzi4kepyaudiG/Yyplhvio99MrFU+f4kTahiXUZCFiTxbER1qDP0lhXwdg7+pQBp5/SDREMU4SA==" saltValue="Rb9fjRetZ7dieIxYRgIUUA==" spinCount="100000" sheet="1" objects="1" scenarios="1"/>
  <mergeCells count="15">
    <mergeCell ref="E75:H75"/>
    <mergeCell ref="D77:H77"/>
    <mergeCell ref="E78:H78"/>
    <mergeCell ref="D43:H43"/>
    <mergeCell ref="D44:H44"/>
    <mergeCell ref="D54:H54"/>
    <mergeCell ref="D55:H55"/>
    <mergeCell ref="D65:H65"/>
    <mergeCell ref="E74:H74"/>
    <mergeCell ref="D6:H6"/>
    <mergeCell ref="D9:H9"/>
    <mergeCell ref="D11:H11"/>
    <mergeCell ref="D31:H31"/>
    <mergeCell ref="D36:H36"/>
    <mergeCell ref="D41:H41"/>
  </mergeCells>
  <dataValidations count="3">
    <dataValidation type="decimal" operator="lessThanOrEqual" allowBlank="1" showInputMessage="1" showErrorMessage="1" errorTitle="ERROR" error="IMPORTE SUPERIOR AL PRECIO MAX UNITARIO" sqref="G66:G71 G7:G8 G10 G13:G23 G12 G24:G30 G32:G35 G37:G40 G42 G45:G53 G56:G64" xr:uid="{22DAE632-FFB6-4BE5-87D1-4DB003CE0034}">
      <formula1>F7</formula1>
    </dataValidation>
    <dataValidation type="decimal" operator="lessThanOrEqual" allowBlank="1" showInputMessage="1" showErrorMessage="1" errorTitle="ERROR" error="IMPORTE SUPERIOR AL PRECIO MAX UNITARIO" sqref="G4" xr:uid="{39FBE0BA-EE3F-4E2E-A99C-8F6AAF84902E}">
      <formula1>F4</formula1>
    </dataValidation>
    <dataValidation type="decimal" operator="lessThanOrEqual" allowBlank="1" showInputMessage="1" showErrorMessage="1" errorTitle="ERROR" error="IMPORTE SUPERIOR AL PRECIO MAX UNITARIO" sqref="G5" xr:uid="{600FCD22-D1A5-4E68-902E-B302C085B50E}">
      <formula1>F5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Cristina Sanchez Calle</cp:lastModifiedBy>
  <dcterms:created xsi:type="dcterms:W3CDTF">2024-12-09T11:35:24Z</dcterms:created>
  <dcterms:modified xsi:type="dcterms:W3CDTF">2024-12-09T12:00:42Z</dcterms:modified>
</cp:coreProperties>
</file>